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HP\Desktop\TRANSPARENCIA 2026 MODIF\2026FAISM029012\"/>
    </mc:Choice>
  </mc:AlternateContent>
  <xr:revisionPtr revIDLastSave="0" documentId="8_{C2E62092-66C5-4CE3-9BC3-6649407D8C9A}" xr6:coauthVersionLast="47" xr6:coauthVersionMax="47" xr10:uidLastSave="{00000000-0000-0000-0000-000000000000}"/>
  <bookViews>
    <workbookView xWindow="-120" yWindow="-120" windowWidth="29040" windowHeight="15840" activeTab="1" xr2:uid="{75020CDD-FE7E-4A72-9456-70B60004DB40}"/>
  </bookViews>
  <sheets>
    <sheet name="Matriz" sheetId="1" r:id="rId1"/>
    <sheet name="Indicadores" sheetId="2" r:id="rId2"/>
    <sheet name="DU" sheetId="6" r:id="rId3"/>
    <sheet name="repo" sheetId="5" r:id="rId4"/>
    <sheet name="faism" sheetId="4" r:id="rId5"/>
  </sheets>
  <definedNames>
    <definedName name="_xlnm.Print_Area" localSheetId="1">Indicadores!$A$1:$M$56</definedName>
    <definedName name="_xlnm.Print_Area" localSheetId="0">Matriz!$A$1:$E$54</definedName>
    <definedName name="_xlnm.Print_Titles" localSheetId="1">Indicadores!$1:$11</definedName>
    <definedName name="_xlnm.Print_Titles" localSheetId="0">Matriz!$1:$10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 i="5" l="1"/>
  <c r="D35" i="4" l="1"/>
  <c r="D36" i="4"/>
  <c r="D34" i="4"/>
  <c r="F13" i="4"/>
  <c r="H45" i="5"/>
  <c r="N45" i="5" s="1"/>
  <c r="P45" i="5" s="1"/>
  <c r="E45" i="5"/>
  <c r="S21" i="5" l="1"/>
  <c r="C38" i="6" l="1"/>
  <c r="D48" i="6"/>
  <c r="J44" i="6"/>
  <c r="J17" i="6"/>
  <c r="J18" i="6"/>
  <c r="S26" i="5" l="1"/>
  <c r="T26" i="5" s="1"/>
  <c r="S23" i="5"/>
  <c r="T23" i="5" s="1"/>
  <c r="T21" i="5"/>
  <c r="S22" i="5"/>
  <c r="T22" i="5" s="1"/>
  <c r="S24" i="5"/>
  <c r="T24" i="5" s="1"/>
  <c r="S25" i="5"/>
  <c r="T25" i="5" s="1"/>
  <c r="S27" i="5"/>
  <c r="T27" i="5" s="1"/>
  <c r="S28" i="5"/>
  <c r="T28" i="5" s="1"/>
  <c r="S29" i="5"/>
  <c r="T29" i="5" s="1"/>
  <c r="S30" i="5"/>
  <c r="T30" i="5" s="1"/>
  <c r="S31" i="5"/>
  <c r="T31" i="5" s="1"/>
  <c r="S20" i="5"/>
  <c r="T20" i="5" s="1"/>
  <c r="N51" i="5"/>
  <c r="P51" i="5" s="1"/>
  <c r="J51" i="5"/>
  <c r="P4" i="5"/>
  <c r="P21" i="5"/>
  <c r="P20" i="5"/>
  <c r="P31" i="5"/>
  <c r="P30" i="5"/>
  <c r="P29" i="5"/>
  <c r="P28" i="5"/>
  <c r="P27" i="5"/>
  <c r="P26" i="5"/>
  <c r="P25" i="5"/>
  <c r="P24" i="5"/>
  <c r="P23" i="5"/>
  <c r="P22" i="5"/>
  <c r="G34" i="6"/>
  <c r="D28" i="4"/>
  <c r="E28" i="4"/>
  <c r="D13" i="4"/>
  <c r="E13" i="4"/>
  <c r="S32" i="5" l="1"/>
  <c r="M51" i="5"/>
  <c r="G51" i="5"/>
  <c r="D51" i="5"/>
  <c r="M39" i="5" l="1"/>
  <c r="J39" i="5"/>
  <c r="G39" i="5"/>
  <c r="D39" i="5"/>
  <c r="M63" i="5" l="1"/>
  <c r="J63" i="5"/>
  <c r="G63" i="5"/>
  <c r="D63" i="5"/>
  <c r="M57" i="5"/>
  <c r="J57" i="5"/>
  <c r="G57" i="5"/>
  <c r="D57" i="5"/>
  <c r="M45" i="5"/>
  <c r="J45" i="5"/>
  <c r="G45" i="5"/>
  <c r="D45" i="5"/>
  <c r="C24" i="4"/>
  <c r="C18" i="4"/>
  <c r="D54" i="6"/>
  <c r="C58" i="6"/>
  <c r="B58" i="6"/>
  <c r="M54" i="6"/>
  <c r="J54" i="6"/>
  <c r="G54" i="6"/>
  <c r="B48" i="6"/>
  <c r="M44" i="6"/>
  <c r="G44" i="6"/>
  <c r="D44" i="6"/>
  <c r="D34" i="6"/>
  <c r="M34" i="6"/>
  <c r="J34" i="6"/>
  <c r="H18" i="6"/>
  <c r="F18" i="6"/>
  <c r="D18" i="6"/>
  <c r="B18" i="6"/>
  <c r="B38" i="6"/>
  <c r="C28" i="6"/>
  <c r="B28" i="6"/>
  <c r="M24" i="6"/>
  <c r="J24" i="6"/>
  <c r="G24" i="6"/>
  <c r="D24" i="6"/>
  <c r="C28" i="4" l="1"/>
  <c r="D58" i="6"/>
  <c r="D38" i="6"/>
  <c r="D28" i="6"/>
  <c r="K9" i="6"/>
  <c r="J9" i="6"/>
  <c r="I9" i="6"/>
  <c r="H9" i="6"/>
  <c r="C9" i="6"/>
  <c r="D9" i="6"/>
  <c r="E9" i="6"/>
  <c r="B9" i="6"/>
  <c r="O15" i="5"/>
  <c r="O14" i="5"/>
  <c r="O13" i="5"/>
  <c r="O12" i="5"/>
  <c r="O11" i="5"/>
  <c r="O10" i="5"/>
  <c r="O9" i="5"/>
  <c r="O8" i="5"/>
  <c r="O7" i="5"/>
  <c r="O6" i="5"/>
  <c r="O5" i="5"/>
  <c r="O4" i="5"/>
  <c r="O21" i="5"/>
  <c r="O31" i="5"/>
  <c r="O30" i="5"/>
  <c r="O29" i="5"/>
  <c r="O28" i="5"/>
  <c r="O27" i="5"/>
  <c r="O26" i="5"/>
  <c r="O25" i="5"/>
  <c r="O24" i="5"/>
  <c r="O23" i="5"/>
  <c r="O22" i="5"/>
  <c r="O20" i="5"/>
  <c r="G28" i="4"/>
  <c r="K25" i="4" s="1"/>
  <c r="F28" i="4"/>
  <c r="J23" i="4" s="1"/>
  <c r="I20" i="4"/>
  <c r="H21" i="4"/>
  <c r="G13" i="4"/>
  <c r="K8" i="4" s="1"/>
  <c r="J8" i="4"/>
  <c r="I8" i="4"/>
  <c r="H6" i="4"/>
  <c r="N32" i="5"/>
  <c r="M32" i="5"/>
  <c r="L32" i="5"/>
  <c r="K32" i="5"/>
  <c r="J32" i="5"/>
  <c r="I32" i="5"/>
  <c r="H32" i="5"/>
  <c r="G32" i="5"/>
  <c r="F32" i="5"/>
  <c r="E32" i="5"/>
  <c r="D32" i="5"/>
  <c r="C32" i="5"/>
  <c r="R31" i="5"/>
  <c r="Q31" i="5"/>
  <c r="R30" i="5"/>
  <c r="Q30" i="5"/>
  <c r="R29" i="5"/>
  <c r="Q29" i="5"/>
  <c r="R28" i="5"/>
  <c r="Q28" i="5"/>
  <c r="R27" i="5"/>
  <c r="Q27" i="5"/>
  <c r="R26" i="5"/>
  <c r="Q26" i="5"/>
  <c r="R25" i="5"/>
  <c r="Q25" i="5"/>
  <c r="R24" i="5"/>
  <c r="Q24" i="5"/>
  <c r="R23" i="5"/>
  <c r="Q23" i="5"/>
  <c r="R22" i="5"/>
  <c r="Q22" i="5"/>
  <c r="R21" i="5"/>
  <c r="Q21" i="5"/>
  <c r="R20" i="5"/>
  <c r="R32" i="5" s="1"/>
  <c r="Q20" i="5"/>
  <c r="Q4" i="5"/>
  <c r="S4" i="5" s="1"/>
  <c r="R4" i="5"/>
  <c r="P5" i="5"/>
  <c r="Q5" i="5"/>
  <c r="R5" i="5"/>
  <c r="P6" i="5"/>
  <c r="Q6" i="5"/>
  <c r="R6" i="5"/>
  <c r="P7" i="5"/>
  <c r="Q7" i="5"/>
  <c r="S7" i="5" s="1"/>
  <c r="R7" i="5"/>
  <c r="P8" i="5"/>
  <c r="R8" i="5"/>
  <c r="P9" i="5"/>
  <c r="Q9" i="5"/>
  <c r="R9" i="5"/>
  <c r="P10" i="5"/>
  <c r="Q10" i="5"/>
  <c r="S10" i="5" s="1"/>
  <c r="R10" i="5"/>
  <c r="P11" i="5"/>
  <c r="Q11" i="5"/>
  <c r="R11" i="5"/>
  <c r="P12" i="5"/>
  <c r="Q12" i="5"/>
  <c r="R12" i="5"/>
  <c r="P13" i="5"/>
  <c r="Q13" i="5"/>
  <c r="R13" i="5"/>
  <c r="P14" i="5"/>
  <c r="Q14" i="5"/>
  <c r="S14" i="5" s="1"/>
  <c r="R14" i="5"/>
  <c r="P15" i="5"/>
  <c r="Q15" i="5"/>
  <c r="R15" i="5"/>
  <c r="C16" i="5"/>
  <c r="D16" i="5"/>
  <c r="E16" i="5"/>
  <c r="F16" i="5"/>
  <c r="G16" i="5"/>
  <c r="H16" i="5"/>
  <c r="I16" i="5"/>
  <c r="J16" i="5"/>
  <c r="K16" i="5"/>
  <c r="L16" i="5"/>
  <c r="M16" i="5"/>
  <c r="N16" i="5"/>
  <c r="Q32" i="5" l="1"/>
  <c r="S9" i="5"/>
  <c r="S12" i="5"/>
  <c r="S15" i="5"/>
  <c r="S6" i="5"/>
  <c r="S13" i="5"/>
  <c r="S11" i="5"/>
  <c r="S8" i="5"/>
  <c r="S5" i="5"/>
  <c r="P32" i="5"/>
  <c r="O32" i="5"/>
  <c r="H24" i="4"/>
  <c r="K24" i="4"/>
  <c r="H10" i="4"/>
  <c r="K23" i="4"/>
  <c r="I10" i="4"/>
  <c r="I25" i="4"/>
  <c r="K9" i="4"/>
  <c r="J10" i="4"/>
  <c r="K10" i="4"/>
  <c r="J25" i="4"/>
  <c r="J24" i="4"/>
  <c r="K19" i="4"/>
  <c r="K18" i="4"/>
  <c r="J3" i="4"/>
  <c r="I21" i="4"/>
  <c r="J4" i="4"/>
  <c r="I22" i="4"/>
  <c r="I19" i="4"/>
  <c r="J20" i="4"/>
  <c r="K20" i="4"/>
  <c r="K4" i="4"/>
  <c r="J22" i="4"/>
  <c r="J18" i="4"/>
  <c r="H9" i="4"/>
  <c r="K22" i="4"/>
  <c r="H3" i="4"/>
  <c r="H4" i="4"/>
  <c r="I4" i="4"/>
  <c r="I9" i="4"/>
  <c r="I23" i="4"/>
  <c r="J19" i="4"/>
  <c r="K3" i="4"/>
  <c r="J21" i="4"/>
  <c r="K21" i="4"/>
  <c r="J9" i="4"/>
  <c r="H23" i="4"/>
  <c r="H18" i="4"/>
  <c r="H20" i="4"/>
  <c r="H22" i="4"/>
  <c r="H25" i="4"/>
  <c r="H19" i="4"/>
  <c r="I18" i="4"/>
  <c r="I24" i="4"/>
  <c r="I3" i="4"/>
  <c r="I7" i="4"/>
  <c r="J5" i="4"/>
  <c r="J7" i="4"/>
  <c r="H5" i="4"/>
  <c r="H7" i="4"/>
  <c r="K7" i="4"/>
  <c r="I6" i="4"/>
  <c r="H8" i="4"/>
  <c r="I5" i="4"/>
  <c r="J6" i="4"/>
  <c r="K6" i="4"/>
  <c r="K5" i="4"/>
  <c r="O16" i="5"/>
  <c r="Q16" i="5"/>
  <c r="R16" i="5"/>
  <c r="P16" i="5"/>
  <c r="S1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Maquinaria</author>
    <author>obras 01</author>
    <author>tc={B91496B5-90B9-4E08-8B13-6C8C892166CB}</author>
    <author>tc={B9776451-1182-4953-BCA7-7EE6003DA3CB}</author>
  </authors>
  <commentList>
    <comment ref="G20" authorId="0" shapeId="0" xr:uid="{F9289F72-55F9-4A4C-8597-F4AAD167C50D}">
      <text>
        <r>
          <rPr>
            <b/>
            <sz val="9"/>
            <color indexed="81"/>
            <rFont val="Tahoma"/>
            <family val="2"/>
          </rPr>
          <t>Maquinaria:</t>
        </r>
        <r>
          <rPr>
            <sz val="9"/>
            <color indexed="81"/>
            <rFont val="Tahoma"/>
            <family val="2"/>
          </rPr>
          <t xml:space="preserve">
SABINITA,MAXTHA Y EL CAJON</t>
        </r>
      </text>
    </comment>
    <comment ref="H20" authorId="1" shapeId="0" xr:uid="{A0BB9E85-2248-4689-8EBD-0662D0C7E79C}">
      <text>
        <r>
          <rPr>
            <b/>
            <sz val="9"/>
            <color indexed="81"/>
            <rFont val="Tahoma"/>
            <family val="2"/>
          </rPr>
          <t>obras 01:</t>
        </r>
        <r>
          <rPr>
            <sz val="9"/>
            <color indexed="81"/>
            <rFont val="Tahoma"/>
            <family val="2"/>
          </rPr>
          <t xml:space="preserve">
SAN JOSE ATLAN - BOXASNHI</t>
        </r>
      </text>
    </comment>
    <comment ref="I20" authorId="1" shapeId="0" xr:uid="{940FE0FF-A9C8-4DF1-855F-47A44927DA90}">
      <text>
        <r>
          <rPr>
            <b/>
            <sz val="9"/>
            <color indexed="81"/>
            <rFont val="Tahoma"/>
            <family val="2"/>
          </rPr>
          <t>obras 01:</t>
        </r>
        <r>
          <rPr>
            <sz val="9"/>
            <color indexed="81"/>
            <rFont val="Tahoma"/>
            <family val="2"/>
          </rPr>
          <t xml:space="preserve">
VITEJHE Y HUICHAPAN
</t>
        </r>
      </text>
    </comment>
    <comment ref="C21" authorId="1" shapeId="0" xr:uid="{8DEC815B-3250-497B-8EF5-90F462B6FE15}">
      <text>
        <r>
          <rPr>
            <b/>
            <sz val="9"/>
            <color indexed="81"/>
            <rFont val="Tahoma"/>
            <family val="2"/>
          </rPr>
          <t>obras 01:</t>
        </r>
        <r>
          <rPr>
            <sz val="9"/>
            <color indexed="81"/>
            <rFont val="Tahoma"/>
            <family val="2"/>
          </rPr>
          <t xml:space="preserve">
Bo. El Calvario
</t>
        </r>
      </text>
    </comment>
    <comment ref="H21" authorId="1" shapeId="0" xr:uid="{6EC67DBD-287F-41B1-8658-62C9D8916F62}">
      <text>
        <r>
          <rPr>
            <b/>
            <sz val="9"/>
            <color indexed="81"/>
            <rFont val="Tahoma"/>
            <family val="2"/>
          </rPr>
          <t>obras 01:</t>
        </r>
        <r>
          <rPr>
            <sz val="9"/>
            <color indexed="81"/>
            <rFont val="Tahoma"/>
            <family val="2"/>
          </rPr>
          <t xml:space="preserve">
LA SABINITA
</t>
        </r>
      </text>
    </comment>
    <comment ref="I21" authorId="1" shapeId="0" xr:uid="{7625F72A-277D-4B74-941A-866E601EF174}">
      <text>
        <r>
          <rPr>
            <b/>
            <sz val="9"/>
            <color indexed="81"/>
            <rFont val="Tahoma"/>
            <family val="2"/>
          </rPr>
          <t>obras 01:</t>
        </r>
        <r>
          <rPr>
            <sz val="9"/>
            <color indexed="81"/>
            <rFont val="Tahoma"/>
            <family val="2"/>
          </rPr>
          <t xml:space="preserve">
MAMITHI Y ROJO GOMEZ</t>
        </r>
      </text>
    </comment>
    <comment ref="L21" authorId="1" shapeId="0" xr:uid="{9FCC6DF4-FEB8-446D-8811-853C69B2A8C9}">
      <text>
        <r>
          <rPr>
            <b/>
            <sz val="9"/>
            <color indexed="81"/>
            <rFont val="Tahoma"/>
            <family val="2"/>
          </rPr>
          <t>obras 01:</t>
        </r>
        <r>
          <rPr>
            <sz val="9"/>
            <color indexed="81"/>
            <rFont val="Tahoma"/>
            <family val="2"/>
          </rPr>
          <t xml:space="preserve">
1. MAMITHI
2. EL CALVARIO
3. BO. ABUNDIO MARTNEZ
4. BONDOJITO
5. EL CARMEN
6. ESTACION
7. LA MAGDALENA</t>
        </r>
      </text>
    </comment>
    <comment ref="M21" authorId="2" shapeId="0" xr:uid="{B91496B5-90B9-4E08-8B13-6C8C892166CB}">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EL CARMEN
</t>
        </r>
      </text>
    </comment>
    <comment ref="C23" authorId="1" shapeId="0" xr:uid="{E18C468E-34AF-469D-9103-56E10D416E85}">
      <text>
        <r>
          <rPr>
            <b/>
            <sz val="9"/>
            <color indexed="81"/>
            <rFont val="Tahoma"/>
            <family val="2"/>
          </rPr>
          <t>obras 01:</t>
        </r>
        <r>
          <rPr>
            <sz val="9"/>
            <color indexed="81"/>
            <rFont val="Tahoma"/>
            <family val="2"/>
          </rPr>
          <t xml:space="preserve">
SAN JOSE ATLAN, APARTADERO, MAMITHI</t>
        </r>
      </text>
    </comment>
    <comment ref="D23" authorId="1" shapeId="0" xr:uid="{664020ED-7639-436B-A5A4-0F32331C9920}">
      <text>
        <r>
          <rPr>
            <b/>
            <sz val="9"/>
            <color indexed="81"/>
            <rFont val="Tahoma"/>
            <charset val="1"/>
          </rPr>
          <t>obras 01:</t>
        </r>
        <r>
          <rPr>
            <sz val="9"/>
            <color indexed="81"/>
            <rFont val="Tahoma"/>
            <charset val="1"/>
          </rPr>
          <t xml:space="preserve">
EL CARMEN
TLAXCALILLA
CAM
JONACAPA - MURAL</t>
        </r>
      </text>
    </comment>
    <comment ref="G23" authorId="0" shapeId="0" xr:uid="{D27B2C18-9451-4026-A9CD-44C711B32727}">
      <text>
        <r>
          <rPr>
            <b/>
            <sz val="9"/>
            <color indexed="81"/>
            <rFont val="Tahoma"/>
            <family val="2"/>
          </rPr>
          <t>Maquinaria:</t>
        </r>
        <r>
          <rPr>
            <sz val="9"/>
            <color indexed="81"/>
            <rFont val="Tahoma"/>
            <family val="2"/>
          </rPr>
          <t xml:space="preserve">
ESC.PRIM. EMANCIPACION PROLETARIA COMUNIDA BOYE
</t>
        </r>
      </text>
    </comment>
    <comment ref="L23" authorId="1" shapeId="0" xr:uid="{7025B1A2-0F16-45CE-A92F-D58B57FC4B34}">
      <text>
        <r>
          <rPr>
            <b/>
            <sz val="9"/>
            <color indexed="81"/>
            <rFont val="Tahoma"/>
            <family val="2"/>
          </rPr>
          <t>obras 01:</t>
        </r>
        <r>
          <rPr>
            <sz val="9"/>
            <color indexed="81"/>
            <rFont val="Tahoma"/>
            <family val="2"/>
          </rPr>
          <t xml:space="preserve">
1. SAN JOSE ATLAN
2. SUPERVISIÓN
3. ICATHI
4. YONTHE</t>
        </r>
      </text>
    </comment>
    <comment ref="M23" authorId="3" shapeId="0" xr:uid="{B9776451-1182-4953-BCA7-7EE6003DA3CB}">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ZEQUETEJE - TAGUI - ZAMORANO
</t>
        </r>
      </text>
    </comment>
    <comment ref="L24" authorId="1" shapeId="0" xr:uid="{E1B4F868-4396-4CA9-99F5-52FFE9466541}">
      <text>
        <r>
          <rPr>
            <b/>
            <sz val="9"/>
            <color indexed="81"/>
            <rFont val="Tahoma"/>
            <family val="2"/>
          </rPr>
          <t>obras 01:</t>
        </r>
        <r>
          <rPr>
            <sz val="9"/>
            <color indexed="81"/>
            <rFont val="Tahoma"/>
            <family val="2"/>
          </rPr>
          <t xml:space="preserve">
ZAMORANO</t>
        </r>
      </text>
    </comment>
    <comment ref="C26" authorId="1" shapeId="0" xr:uid="{06DA8938-2B9E-4BAA-ABE7-2E82BB020A25}">
      <text>
        <r>
          <rPr>
            <sz val="9"/>
            <color indexed="81"/>
            <rFont val="Tahoma"/>
            <family val="2"/>
          </rPr>
          <t>Tendido</t>
        </r>
      </text>
    </comment>
    <comment ref="D26" authorId="1" shapeId="0" xr:uid="{7EB5402B-0839-4852-AF1E-EB0775576F63}">
      <text>
        <r>
          <rPr>
            <b/>
            <sz val="9"/>
            <color indexed="81"/>
            <rFont val="Tahoma"/>
            <family val="2"/>
          </rPr>
          <t>obras 01:</t>
        </r>
        <r>
          <rPr>
            <sz val="9"/>
            <color indexed="81"/>
            <rFont val="Tahoma"/>
            <family val="2"/>
          </rPr>
          <t xml:space="preserve">
TLAXCALILLA
VITEJHE</t>
        </r>
      </text>
    </comment>
    <comment ref="G26" authorId="0" shapeId="0" xr:uid="{EB9DF8BD-7851-411A-AA92-2ED4F12EBE66}">
      <text>
        <r>
          <rPr>
            <b/>
            <sz val="9"/>
            <color indexed="81"/>
            <rFont val="Tahoma"/>
            <family val="2"/>
          </rPr>
          <t>Maquinaria:</t>
        </r>
        <r>
          <rPr>
            <sz val="9"/>
            <color indexed="81"/>
            <rFont val="Tahoma"/>
            <family val="2"/>
          </rPr>
          <t xml:space="preserve">
HUIXCAZDHA,
EL APARTADERO,
LA SABINITA,
TLAXCALILLA,
MAMITHI 
VITEJHE.</t>
        </r>
      </text>
    </comment>
    <comment ref="H26" authorId="1" shapeId="0" xr:uid="{6A69C07E-92DA-4E59-A1C5-4BEDB0E95E1F}">
      <text>
        <r>
          <rPr>
            <b/>
            <sz val="9"/>
            <color indexed="81"/>
            <rFont val="Tahoma"/>
            <family val="2"/>
          </rPr>
          <t>obras 01:</t>
        </r>
        <r>
          <rPr>
            <sz val="9"/>
            <color indexed="81"/>
            <rFont val="Tahoma"/>
            <family val="2"/>
          </rPr>
          <t xml:space="preserve">
MAMITHI
ZEQUETEJE
COMODEJE</t>
        </r>
      </text>
    </comment>
    <comment ref="I26" authorId="1" shapeId="0" xr:uid="{63B60A47-6D6D-4EE9-B59E-C320D217AE34}">
      <text>
        <r>
          <rPr>
            <b/>
            <sz val="9"/>
            <color indexed="81"/>
            <rFont val="Tahoma"/>
            <family val="2"/>
          </rPr>
          <t>obras 01:</t>
        </r>
        <r>
          <rPr>
            <sz val="9"/>
            <color indexed="81"/>
            <rFont val="Tahoma"/>
            <family val="2"/>
          </rPr>
          <t xml:space="preserve">
SAN JOSE, LLANO LARGO, TLAXCALILLA, JONACAPA, MAMITHI, LA SABINITA</t>
        </r>
      </text>
    </comment>
    <comment ref="L26" authorId="1" shapeId="0" xr:uid="{4383FEAD-8B25-45DF-8649-3C5329232689}">
      <text>
        <r>
          <rPr>
            <b/>
            <sz val="9"/>
            <color indexed="81"/>
            <rFont val="Tahoma"/>
            <family val="2"/>
          </rPr>
          <t>obras 01:</t>
        </r>
        <r>
          <rPr>
            <sz val="9"/>
            <color indexed="81"/>
            <rFont val="Tahoma"/>
            <family val="2"/>
          </rPr>
          <t xml:space="preserve">
1. COMODEJE
2. ZEQUETEJE
3. SAN MATEO
</t>
        </r>
      </text>
    </comment>
    <comment ref="M26" authorId="1" shapeId="0" xr:uid="{A0A45F20-4BEA-48D8-B03A-683F3EB3E13A}">
      <text>
        <r>
          <rPr>
            <b/>
            <sz val="9"/>
            <color indexed="81"/>
            <rFont val="Tahoma"/>
            <family val="2"/>
          </rPr>
          <t>obras 01:</t>
        </r>
        <r>
          <rPr>
            <sz val="9"/>
            <color indexed="81"/>
            <rFont val="Tahoma"/>
            <family val="2"/>
          </rPr>
          <t xml:space="preserve">
SAN JOSE ATLAN
</t>
        </r>
      </text>
    </comment>
    <comment ref="L27" authorId="1" shapeId="0" xr:uid="{A3261430-0D09-4BCA-B646-A6DA8DD7006A}">
      <text>
        <r>
          <rPr>
            <b/>
            <sz val="9"/>
            <color indexed="81"/>
            <rFont val="Tahoma"/>
            <family val="2"/>
          </rPr>
          <t>obras 01:</t>
        </r>
        <r>
          <rPr>
            <sz val="9"/>
            <color indexed="81"/>
            <rFont val="Tahoma"/>
            <family val="2"/>
          </rPr>
          <t xml:space="preserve">
MANEY
TLAXCALILLA
EL TENDIDO</t>
        </r>
      </text>
    </comment>
    <comment ref="L28" authorId="1" shapeId="0" xr:uid="{4AAD05C3-3E8D-42AC-8CD4-9404259252F9}">
      <text>
        <r>
          <rPr>
            <b/>
            <sz val="9"/>
            <color indexed="81"/>
            <rFont val="Tahoma"/>
            <family val="2"/>
          </rPr>
          <t>obras 01:</t>
        </r>
        <r>
          <rPr>
            <sz val="9"/>
            <color indexed="81"/>
            <rFont val="Tahoma"/>
            <family val="2"/>
          </rPr>
          <t xml:space="preserve">
HUICHAPAN </t>
        </r>
      </text>
    </comment>
    <comment ref="D29" authorId="1" shapeId="0" xr:uid="{B002E7E8-D7F6-4BAB-868C-9B827E2DA109}">
      <text>
        <r>
          <rPr>
            <b/>
            <sz val="9"/>
            <color indexed="81"/>
            <rFont val="Tahoma"/>
            <family val="2"/>
          </rPr>
          <t>obras 01:</t>
        </r>
        <r>
          <rPr>
            <sz val="9"/>
            <color indexed="81"/>
            <rFont val="Tahoma"/>
            <family val="2"/>
          </rPr>
          <t xml:space="preserve">
EL ASTILLERO
BONDOJITO
SAN MATEO
GLORIETA</t>
        </r>
      </text>
    </comment>
    <comment ref="D30" authorId="1" shapeId="0" xr:uid="{9067442A-61FE-4DD4-8C28-D92759CF1AD1}">
      <text>
        <r>
          <rPr>
            <b/>
            <sz val="9"/>
            <color indexed="81"/>
            <rFont val="Tahoma"/>
            <charset val="1"/>
          </rPr>
          <t>obras 01:</t>
        </r>
        <r>
          <rPr>
            <sz val="9"/>
            <color indexed="81"/>
            <rFont val="Tahoma"/>
            <charset val="1"/>
          </rPr>
          <t xml:space="preserve">
SAN MATEO
VITEJHE</t>
        </r>
      </text>
    </comment>
    <comment ref="I30" authorId="1" shapeId="0" xr:uid="{019FC028-362E-46F8-90DB-FEDBDAD5A222}">
      <text>
        <r>
          <rPr>
            <b/>
            <sz val="9"/>
            <color indexed="81"/>
            <rFont val="Tahoma"/>
            <family val="2"/>
          </rPr>
          <t>obras 01:</t>
        </r>
        <r>
          <rPr>
            <sz val="9"/>
            <color indexed="81"/>
            <rFont val="Tahoma"/>
            <family val="2"/>
          </rPr>
          <t xml:space="preserve">
ZOTHE Y SAUCILLO
</t>
        </r>
      </text>
    </comment>
    <comment ref="L30" authorId="1" shapeId="0" xr:uid="{0C60B805-2221-4964-B508-B4CDDD8EAF84}">
      <text>
        <r>
          <rPr>
            <b/>
            <sz val="9"/>
            <color indexed="81"/>
            <rFont val="Tahoma"/>
            <family val="2"/>
          </rPr>
          <t>obras 01:</t>
        </r>
        <r>
          <rPr>
            <sz val="9"/>
            <color indexed="81"/>
            <rFont val="Tahoma"/>
            <family val="2"/>
          </rPr>
          <t xml:space="preserve">
1. GAVILLERO DE MINTHO
2. EL CAJON
3. SANTA 
 BARBARA
4. EL CARMEN
5. DANTZIBOJAY
6. TLAXCALILLA
7. EL ASTILLERO
8. SAN JOSE ATLAN
9. LA ESTACIÓN</t>
        </r>
      </text>
    </comment>
    <comment ref="M30" authorId="1" shapeId="0" xr:uid="{1EE7E5F8-D75B-4544-A468-FA4CFC5A7F92}">
      <text>
        <r>
          <rPr>
            <b/>
            <sz val="9"/>
            <color indexed="81"/>
            <rFont val="Tahoma"/>
            <family val="2"/>
          </rPr>
          <t>obras 01:</t>
        </r>
        <r>
          <rPr>
            <sz val="9"/>
            <color indexed="81"/>
            <rFont val="Tahoma"/>
            <family val="2"/>
          </rPr>
          <t xml:space="preserve">
BOYE - CAJÓN
</t>
        </r>
      </text>
    </comment>
    <comment ref="G31" authorId="0" shapeId="0" xr:uid="{EBEA97AA-A2B8-4710-9A96-713C10C76BEB}">
      <text>
        <r>
          <rPr>
            <b/>
            <sz val="9"/>
            <color indexed="81"/>
            <rFont val="Tahoma"/>
            <family val="2"/>
          </rPr>
          <t>Maquinaria:</t>
        </r>
        <r>
          <rPr>
            <sz val="9"/>
            <color indexed="81"/>
            <rFont val="Tahoma"/>
            <family val="2"/>
          </rPr>
          <t xml:space="preserve">
PEDREGOSO</t>
        </r>
      </text>
    </comment>
    <comment ref="H31" authorId="1" shapeId="0" xr:uid="{A31396C0-B825-4B48-A5BA-D8985BD2956E}">
      <text>
        <r>
          <rPr>
            <b/>
            <sz val="9"/>
            <color indexed="81"/>
            <rFont val="Tahoma"/>
            <family val="2"/>
          </rPr>
          <t>obras 01:</t>
        </r>
        <r>
          <rPr>
            <sz val="9"/>
            <color indexed="81"/>
            <rFont val="Tahoma"/>
            <family val="2"/>
          </rPr>
          <t xml:space="preserve">
TAXQUI
LA SABINITA
ZOTHE
TLAXCALILLA
SAN JOSE ATLAN</t>
        </r>
      </text>
    </comment>
    <comment ref="I31" authorId="1" shapeId="0" xr:uid="{F5F74D7E-37DF-4B68-8A9A-4CA6A614EA71}">
      <text>
        <r>
          <rPr>
            <b/>
            <sz val="9"/>
            <color indexed="81"/>
            <rFont val="Tahoma"/>
            <family val="2"/>
          </rPr>
          <t>obras 01:</t>
        </r>
        <r>
          <rPr>
            <sz val="9"/>
            <color indexed="81"/>
            <rFont val="Tahoma"/>
            <family val="2"/>
          </rPr>
          <t xml:space="preserve">
CAJÓN, HUIXCAZDHA Y SAN JOSE
</t>
        </r>
      </text>
    </comment>
    <comment ref="L31" authorId="1" shapeId="0" xr:uid="{098666C9-479E-443F-AF72-97AB5C3496EF}">
      <text>
        <r>
          <rPr>
            <b/>
            <sz val="9"/>
            <color indexed="81"/>
            <rFont val="Tahoma"/>
            <family val="2"/>
          </rPr>
          <t>obras 01:</t>
        </r>
        <r>
          <rPr>
            <sz val="9"/>
            <color indexed="81"/>
            <rFont val="Tahoma"/>
            <family val="2"/>
          </rPr>
          <t xml:space="preserve">
1. COMODEJE
2. JONACAPA
3. EL CARMEN
4. MAXTHA
5. PEDREGOSO
6. VITEJHE</t>
        </r>
      </text>
    </comment>
    <comment ref="M31" authorId="1" shapeId="0" xr:uid="{8FE6D624-5A0E-4486-B25E-79E107C5A82C}">
      <text>
        <r>
          <rPr>
            <b/>
            <sz val="9"/>
            <color indexed="81"/>
            <rFont val="Tahoma"/>
            <family val="2"/>
          </rPr>
          <t>obras 01:</t>
        </r>
        <r>
          <rPr>
            <sz val="9"/>
            <color indexed="81"/>
            <rFont val="Tahoma"/>
            <family val="2"/>
          </rPr>
          <t xml:space="preserve">
CAJÓN</t>
        </r>
      </text>
    </comment>
  </commentList>
</comments>
</file>

<file path=xl/sharedStrings.xml><?xml version="1.0" encoding="utf-8"?>
<sst xmlns="http://schemas.openxmlformats.org/spreadsheetml/2006/main" count="790" uniqueCount="320">
  <si>
    <t>Fin</t>
  </si>
  <si>
    <t>Propósito</t>
  </si>
  <si>
    <t xml:space="preserve">Componente 1 </t>
  </si>
  <si>
    <t xml:space="preserve">Componente 2 </t>
  </si>
  <si>
    <t>Actividad 1 C2</t>
  </si>
  <si>
    <t>Actividad 1 C3</t>
  </si>
  <si>
    <t>GOBIERNO MUNICIPAL DE HUICHAPAN, HIDALGO, 2024-2027</t>
  </si>
  <si>
    <t>Matriz de Indicadores para Resultados</t>
  </si>
  <si>
    <t>DATOS DEL PROGRAMA PRESUPUESTARIO</t>
  </si>
  <si>
    <t>RESUMEN NARRATIVO</t>
  </si>
  <si>
    <t>INDICADORES</t>
  </si>
  <si>
    <t>SUPUESTOS</t>
  </si>
  <si>
    <t>MEDIOS DE VERIFICACIÓN</t>
  </si>
  <si>
    <t>NIVEL</t>
  </si>
  <si>
    <t>M A T R I Z     D E      I N D I C A D O R E S      P A R A      R E S U L T A D O S</t>
  </si>
  <si>
    <t>Actividad 1 C4</t>
  </si>
  <si>
    <t>Construir, ampliar y rehabilitar las redes de distribución de agua potable.</t>
  </si>
  <si>
    <t>Construir, ampliar y rehabilitar las redes de drenaje y alcantarillado público.</t>
  </si>
  <si>
    <t>Ampliar, rehabilitar y dar mantenimiento a la infraestructura educativa</t>
  </si>
  <si>
    <t>Ampliar, rehabilitar y dar mantenimiento a la infraestructura de salud</t>
  </si>
  <si>
    <t>Mejoramiento a la vivienda</t>
  </si>
  <si>
    <t>Actividad 2 C2</t>
  </si>
  <si>
    <t>Actividad 3 C2</t>
  </si>
  <si>
    <t>Construcción o rehabilitación de banquetas y guarniciones</t>
  </si>
  <si>
    <t>Balizamiento urbano</t>
  </si>
  <si>
    <t>Bacheos de la red de carreteras y caminos municipales.</t>
  </si>
  <si>
    <t>Actividad 2 C3</t>
  </si>
  <si>
    <t>Actividad 3 C3</t>
  </si>
  <si>
    <t>Actividad 4 C3</t>
  </si>
  <si>
    <t>Actividad 5 C3</t>
  </si>
  <si>
    <t>Porcentaje de la población en pobreza extrema en el Municipio.</t>
  </si>
  <si>
    <t>Construir y rehabilitar la red de caminos y principales vialidades</t>
  </si>
  <si>
    <t>Actividad 2 C4</t>
  </si>
  <si>
    <t>Actividad 3 C4</t>
  </si>
  <si>
    <t>Actividad 4 C4</t>
  </si>
  <si>
    <t>Actividad 5 C4</t>
  </si>
  <si>
    <t>Nombre del Programa: INFRAESTRUCTURA TRANSFORMADORA</t>
  </si>
  <si>
    <t>Unidad Responsable de la Ejecución del Programa: SECRETARÍA DE OBRAS PÚBLICAS Y DESARROLLO URBANO</t>
  </si>
  <si>
    <t>Actividad 1 C1</t>
  </si>
  <si>
    <t>Actividad 2 C1</t>
  </si>
  <si>
    <t>Base de datos de la Secretaría de Obras Públicas y Desarrollo Urbano</t>
  </si>
  <si>
    <t>Base de datos de la Dirección de Desarrollo Urbano y Ordenamiento Territorial</t>
  </si>
  <si>
    <t>Componente 6</t>
  </si>
  <si>
    <t>Mejoramiento de espacios o plazas públicas del municipio.</t>
  </si>
  <si>
    <t>Certificación del personal técnico del área como Director Responsable y Corresponsable de Obra</t>
  </si>
  <si>
    <t>Registro emitido por Secretaría de Infraestructura Pública y Desarrollo Urbano Sostenible</t>
  </si>
  <si>
    <t>Avance de Metas Anual</t>
  </si>
  <si>
    <t>Avance de Metas Trimestral</t>
  </si>
  <si>
    <t>Metas Ajustadas</t>
  </si>
  <si>
    <t>Metas Programas</t>
  </si>
  <si>
    <t>Sentido del Indicador</t>
  </si>
  <si>
    <t>Frecuencia
de medición</t>
  </si>
  <si>
    <t>Unidad de
medida</t>
  </si>
  <si>
    <t>Método de cálculo con variables
de la fórmula (incluir el
significado de las siglas y /o
abreviaturas)</t>
  </si>
  <si>
    <t>Definición del indicador</t>
  </si>
  <si>
    <t>Dimensión(es) a medir: (eficacia,
eficiencia, calidad y economía)</t>
  </si>
  <si>
    <t>Nombre del
indicador</t>
  </si>
  <si>
    <t>Nivel</t>
  </si>
  <si>
    <t>M A T R I Z       D E       I N D I C A D O R E S       P A R A     R E S U L T A D O S</t>
  </si>
  <si>
    <t>GOBIERNO MUNICIPAL DE HUICHAPAN, HIDALGO, 2024 - 2027</t>
  </si>
  <si>
    <t>Eficacia</t>
  </si>
  <si>
    <t>El indicador mide el porcentaje de personas que se encuentran en pobreza extrema en el municipio. Este indicador asume que un porcentaje menor de personas en pobreza extrema es asociable a un entorno digno</t>
  </si>
  <si>
    <t>Porcentaje</t>
  </si>
  <si>
    <t>Descendente</t>
  </si>
  <si>
    <t>Eficiencia</t>
  </si>
  <si>
    <t>Ascendente</t>
  </si>
  <si>
    <t>Trimestral</t>
  </si>
  <si>
    <t>Acción</t>
  </si>
  <si>
    <t>Unidad Responsable del Programa: Secretaría de Obras Públicas y Desarrollo Urbano</t>
  </si>
  <si>
    <t>Nombre del Programa: Infraestructura Transformadora</t>
  </si>
  <si>
    <t>Componente 4</t>
  </si>
  <si>
    <t>Componente 5</t>
  </si>
  <si>
    <t>Actividad 1 C6</t>
  </si>
  <si>
    <t>Porcentaje de proyectos de contribución Directa registrados en el SIFAIS</t>
  </si>
  <si>
    <t>Construir, ampliar y rehabilitar las redes de distribución de eléctrica</t>
  </si>
  <si>
    <t>Componente 3</t>
  </si>
  <si>
    <t>Actividad 6 C3</t>
  </si>
  <si>
    <t>Proyectos de mejoramiento vial y espacios públicos (Incidencia Complementaria)</t>
  </si>
  <si>
    <t xml:space="preserve">Proyectos de Infraestructura de servicios básicos y mejora a la vivienda (Incidencia Directa) </t>
  </si>
  <si>
    <t>Porcentaje de proyectos complementarios registrados en el SIFAIS</t>
  </si>
  <si>
    <t>Porcentaje de  recursos FAIS destinados al financiamiento de proyectos de construcción, rehabilitación y conservación de caminos y principales vialidades</t>
  </si>
  <si>
    <t>Porcentaje de  recursos FAIS destinados al financiamiento de proyectos de Mejora a la Vivienda</t>
  </si>
  <si>
    <t>Porcentaje de recursos FAIS destinados al financiamiento de proyectos de agua potable</t>
  </si>
  <si>
    <t xml:space="preserve">Porcentaje de recursos FAIS destinados al financiamiento de proyectos de drenaje </t>
  </si>
  <si>
    <t>Porcentaje de recursos FAIS destinados al financiamiento de proyectos de electrificación</t>
  </si>
  <si>
    <t>Porcentaje de recursos FAIS destinados al financiamiento de proyectos de infraestructura educativa</t>
  </si>
  <si>
    <t xml:space="preserve">Porcentaje de recursos FAIS destinados al financiamiento de proyectos de infraestructura de salud </t>
  </si>
  <si>
    <t>PRODIM</t>
  </si>
  <si>
    <t xml:space="preserve">Sistema de Información del FAIS por la Secretaría de Bienestar </t>
  </si>
  <si>
    <t>Actividad 2 C6</t>
  </si>
  <si>
    <t>Porcentaje de otros proyectos registrados en la SIFAIS</t>
  </si>
  <si>
    <t>Actividad 1 C5</t>
  </si>
  <si>
    <t xml:space="preserve">	(Sumatoria de proyectos de contribución directa registrados en el SIFAIS al trimestre correspondiente/Sumatoria de proyectos totales registrados en la SIFAIS al trimestre correspondiente)*100</t>
  </si>
  <si>
    <t>(Monto de recursos destinados a proyectos de agua potable en el ejercicio fiscal corriente/Monto total de recursos programados en el ejercicio fiscal corriente)*100</t>
  </si>
  <si>
    <t>(Monto de recursos destinados a proyectos de drenaje en el ejercicio fiscal corriente/Monto total de recursos programados en el ejercicio fiscal corriente)*100</t>
  </si>
  <si>
    <t xml:space="preserve">	Permite conocer la proporción de recursos FAIS destinados a proyectos de drenaje respecto del monto total de recursos destinados al conjunto de proyectos financiados</t>
  </si>
  <si>
    <t xml:space="preserve">	Permite conocer la proporción de recursos  FAIS destinados a proyectos de agua potable respecto del monto total de recursos destinados al conjunto de proyectos financiados</t>
  </si>
  <si>
    <t>(Monto de recursos destinados a proyectos de electrificación en el ejercicio fiscal corriente/Monto total de recursos programados en el ejercicio fiscal corriente)*100</t>
  </si>
  <si>
    <t xml:space="preserve">	Permite conocer la proporción de recursos FAIS destinados a proyectos de electrificación respecto del monto total de recursos destinados al conjunto de proyectos financiados</t>
  </si>
  <si>
    <t>(Monto de recursos destinados a proyectos de infraestructura educativa en el ejercicio fiscal corriente/Monto total de recursos programados en el ejercicio fiscal corriente)*100</t>
  </si>
  <si>
    <t>(Monto de recursos destinados a proyectos de infraestructura  de salud en el ejercicio fiscal corriente/Monto total de recursos programados en el ejercicio fiscal corriente)*100</t>
  </si>
  <si>
    <t xml:space="preserve">	Permite conocer la proporción de recursos FAIS destinados a proyectos de infraestructura de salud respecto del monto total de recursos destinados al conjunto de proyectos financiados</t>
  </si>
  <si>
    <t>(Monto de recursos destinados a proyectos de Mejora a la Vivienda en el ejercicio fiscal corriente/Monto total de recursos programados en el ejercicio fiscal corriente)*100</t>
  </si>
  <si>
    <t xml:space="preserve">	Permite conocer la proporción de recursos FAIS destinados a proyectos de Mejora a la Vivienda respecto del monto total de recursos destinados al conjunto de proyectos financiados</t>
  </si>
  <si>
    <t xml:space="preserve">	Permite conocer la proporción de recursos FAIS destinados a proyectos de infraestructura educativa respecto del monto total de recursos destinados al conjunto de proyectos financiados</t>
  </si>
  <si>
    <t>(Sumatoria de proyectos complementarios registrados en el SIFAIS al trimestre correspondiente/Sumatoria de proyectos totales registrados en el SIFAIS al trimestre correspondiente)*100</t>
  </si>
  <si>
    <t>Indicador que mide  la proporción de recursos destinados a  proyectos para  construcción, rehabilitación o conservación de caminos y principales vialidades del municipio en el ejercicio.</t>
  </si>
  <si>
    <t>(Monto de recursos destinados a proyectos para la construcción, rehabilitación o conservación de caminos y principales vialidades del municipio en el ejercicio fiscal corriente/Monto total de recursos programados en el ejercicio fiscal corriente)*100</t>
  </si>
  <si>
    <t>(Sumatoria de otros proyectos registrados el SIFAIS al trimestre correspondiente/Sumatoria de proyectos totales registrados en la SIFAIS al trimestre correspondiente)*100</t>
  </si>
  <si>
    <t>Informe anual sobre la situación de Pobreza y Rezago Social del Municipio de Huichapan, Hidalgo, emitido por la Secretaría de Bienestar</t>
  </si>
  <si>
    <t>CUADRILLAS</t>
  </si>
  <si>
    <t xml:space="preserve">MAQUINARIA </t>
  </si>
  <si>
    <t>MATERIALES</t>
  </si>
  <si>
    <t>AGUA</t>
  </si>
  <si>
    <t>DRENAJE</t>
  </si>
  <si>
    <t>ELECTRIFICACION</t>
  </si>
  <si>
    <t>EDUCACIÓN</t>
  </si>
  <si>
    <t>SALUD</t>
  </si>
  <si>
    <t>VIVIENDA</t>
  </si>
  <si>
    <t>CAMINOS</t>
  </si>
  <si>
    <t>BANQUETAS Y GUARNICIONES</t>
  </si>
  <si>
    <t>BALIZAMIENTO</t>
  </si>
  <si>
    <t>BACHEO</t>
  </si>
  <si>
    <t>APOYO EJIDOS</t>
  </si>
  <si>
    <t>TOTAL</t>
  </si>
  <si>
    <t>T1</t>
  </si>
  <si>
    <t>T2</t>
  </si>
  <si>
    <t>T3</t>
  </si>
  <si>
    <t>T4</t>
  </si>
  <si>
    <t>PROYECTOS</t>
  </si>
  <si>
    <t>REGISTRO SIFAIS</t>
  </si>
  <si>
    <t>PORCENTAJE</t>
  </si>
  <si>
    <t>TOTALES</t>
  </si>
  <si>
    <t>IMPORTE ASIGNADO SIFAIS</t>
  </si>
  <si>
    <t>ELECTRIFICACIÓN</t>
  </si>
  <si>
    <t>ESPACIOS PÚBLICOS</t>
  </si>
  <si>
    <t>Contribuir a disminuir el rezago social de la población de Huichapan mediante la mejora de sus condiciones de habitabilidad y ordenamiento territorial.</t>
  </si>
  <si>
    <t>Mecanismos de control del crecimiento urbano, operando.</t>
  </si>
  <si>
    <t>Licencias y permisos de construcción en la zona de monumentos Históricos que cuentan con autorización de INAH.</t>
  </si>
  <si>
    <t>Actividad 4 C2</t>
  </si>
  <si>
    <t>Recorridos de inspección para evitar asentamientos irregulares</t>
  </si>
  <si>
    <t>Acta de cabildos donde se aprueba los planes.</t>
  </si>
  <si>
    <t>Gestionar el Programa de Desarrollo Urbano y Ordenamiento Territorial para el Municipio de Huichapan, Hidalgo</t>
  </si>
  <si>
    <t>Emisión de Licencias de construcción</t>
  </si>
  <si>
    <t>Tasa de variación de licencias de construcción emitidas en el ejercicio 2026</t>
  </si>
  <si>
    <t>Tasa de variación de autorizaciones para la colocación de anuncios denominativos dentro de la zona de monumentos históricos</t>
  </si>
  <si>
    <t>Servicios de préstamo de maquinaria a las localidades otorgados.</t>
  </si>
  <si>
    <t>Porcentaje de la flota vehicular en estado operativo.</t>
  </si>
  <si>
    <t>Mantenimiento preventivo y correctivo de la Maquinaria</t>
  </si>
  <si>
    <t>Recepción y validación de las solicitudes recibidas</t>
  </si>
  <si>
    <t>Actividad 2 C5</t>
  </si>
  <si>
    <t>Capacidades de gestión de la Secretaría de Obras Públicas fortalecidas.</t>
  </si>
  <si>
    <t>1. Las reglas de operación de los fondos federales (FAISM) se mantienen estables y permiten la inversión en zonas de alta prioridad del municipio.
2. No ocurren fenómenos hidrometeorológicos o desastres naturales de gran magnitud que afecten la infraestructura básica o alteren el ordenamiento territorial del municipio.
3. La población de las localidades muestra disposición para participar en los programas de ordenamiento y cumple con las normativas de desarrollo urbano.</t>
  </si>
  <si>
    <t>1. El crecimiento poblacional y habitacional en Huichapan se desarrolla de manera ordenada y conforme a la zonificación urbana establecida.
3. Se cuentan con la suficiencia presupuestaria para la ejecución de obra pública.
2. La población de los asentamientos recientes realiza los trámites de contratación y conexión a las redes de servicios públicos disponibles.
3. La disponibilidad de fuentes de abastecimiento de agua y el suministro de energía eléctrica por parte de instancias federales se mantienen constantes.</t>
  </si>
  <si>
    <t>1. Existe la suficiencia presupuestaria para el desarrollo de actividades en materia de desarrollo urbano.
2. La ciudadanía participa activamente en los foros de consulta pública.
3. Las dependencias normativas estatales y federales, emiten los dictamenes y validacines en tiempo y forma.
4. El H. Cabildo aprueba los instrumentos de planeación propuestos.</t>
  </si>
  <si>
    <t>1. Existe la suficiencia presupuestaria para el desarrollo de actividades en materia de desarrollo urbano.
2.- Las dependencias estatales y municipales proporcinan información estadística y cartográfica fidedigna y oportuna del Municipio de Huichapan. 
3. La ciudadanía y los principales sectores productivos participa activamente en los foros de consulta pública.
4. Las instancias estatales brindan asesoría técnica y acompañamiento durante el proceso de gestión.</t>
  </si>
  <si>
    <t>Presentar y analizar el Proyecto del "Reglamento de Construcción para el Municipio de Huichapan, Hidalgo</t>
  </si>
  <si>
    <t>1.  El H. Cabildo participa activamente para el análisis y revisión del proyecto de reglamento.
2. No existe cambios sustanciales en el marco juridico federal y estatal que obliguen a la reestructuración del proyecto presentado.</t>
  </si>
  <si>
    <t>1. La ciudadanía y desarrolladores inmobiliarios muestran una cultura de legalidad y solicitan los permisos previo al inicio de obras.
2. Los organismos operadores de servicios (Agua y CFE) mantienen el criterio de solicitar la licencia de construcción municipal para realizar contratos nuevos.
3. Se cuenta con el auxilio oportuno de las instancias de seguridad y justicia para la ejecución de medidas precautorias o clausuras.</t>
  </si>
  <si>
    <t>1. Los solicitantes presentan expedientes con documentación técnica y legal completa, cumpliendo con los requisitos administrativos establecidos.
2. Los predios objeto de la solicitud cuentan con títulos de propiedad o documentos legales vigentes que permiten la validación jurídica del trámite.
3. El sistema de tesorería municipal y las leyes de ingresos vigentes facilitan el pago de derechos de construcción sin contratiempos administrativos.</t>
  </si>
  <si>
    <t>Porcentaje de solicitudes de licencia de construcción atendidas.</t>
  </si>
  <si>
    <t>1. La delegación estatal del INAH dictamina los proyectos arquitectónicos en los plazos establecidos y mantiene criterios técnicos consistentes con el catálogo de monumentos.
2. Los propietarios en la zona de monumentos muestran disposición para adaptar sus proyectos a las normas de conservación y restauración patrimonial.
3. El personal especializado del INAH brinda el acompañamiento técnico necesario al personal municipal para la correcta interpretación de la normativa federal.</t>
  </si>
  <si>
    <t>Regulación de los anuncios denominativos y toldos dentro de la zona de monumentos históricos</t>
  </si>
  <si>
    <t>1. Los comerciantes y prestadores de servicios de la zona centro muestran disposición para adecuar su imagen comercial a los manuales de identidad y paletas de colores autorizados.
2. El Reglamento de Imagen Urbana del Municpio de Huichapan mantiene vigentes los lineamientos técnicos para la colocación de mobiliario y señalética en zonas de monumentos históricos.</t>
  </si>
  <si>
    <t>1. Las autoridades auxiliares y delegados municipales informan oportunamente sobre movimientos de tierra o indicios de asentamientos en sus localidades.
2. Se cuenta con el parque vehicular operativo y los recursos de combustible necesarios para cubrir las rutas de vigilancia programadas.</t>
  </si>
  <si>
    <t>Sistema de Información del FAIS (SIFAIS) Secretaría de Bienestar 2026</t>
  </si>
  <si>
    <t>1. Los beneficiarios de los proyectos participan activamente y otorgan las facilidades necesarias para la ejecución de las obras.
2. Los costos de construcción se mantienen estables, permitiendo el cumplimiento de las metas físicas programadas.
3. Las condiciones geográficas y de mecánica de suelos encontradas en el sitio de obra coinciden con los estudios preliminares, sin presentar obstáculos técnicos imprevistos.</t>
  </si>
  <si>
    <t>Ejercicio Fiscal 2026</t>
  </si>
  <si>
    <t>Sistema de Información del FAIS emitida por la Secretaría de Bienestar y Reporte fotográfico, ejercicio fiscal 2026</t>
  </si>
  <si>
    <t>Sistema de Información del FAIS por la Secretaría de Bienestar y Reporte fotográfico, ejercicio fiscal 2026</t>
  </si>
  <si>
    <t>Sistema de Información del FAIS emitida por la Secretaría de Bienestar, ejercicio fiscal 2026</t>
  </si>
  <si>
    <t>1. Las fuentes de abastecimiento (pozos y manantiales) mantienen los niveles de extracción y caudales necesarios para satisfacer la demanda de las nuevas redes.
2. El organismo operador de agua municipal garantiza la interconexión técnica y el suministro de presión constante en los puntos de acoplamiento
3.Se cuenta los permisos de derechos de vía por parte de propietarios y núcleos agrarios para el trazo de las redes de distribución.</t>
  </si>
  <si>
    <t>1. Existen puntos de descarga autorizados o colectores con capacidad suficiente para recibir y conducir el volumen adicional de aguas residuales generadas.
2.Las instancias normativas ambientales mantienen los criterios de descarga vigentes, permitiendo la operación de la red sin sanciones administrativas.
3. Las pendientes naturales del terreno permiten el escurrimiento por gravedad.</t>
  </si>
  <si>
    <t>1. La Comisión Federal de Electricidad (CFE) aprueba los proyectos ejecutivos y valida la infraestructura construida conforme a sus normas de distribución.
2. Se cuenta los permisos de derechos de vía por parte de propietarios y núcleos agrarios para el trazo de las redes de distribución.</t>
  </si>
  <si>
    <t>1. Los planteles educativos cuentan con la documentación que acredita la propiedad o posesión legal del predio a favor del sector público.
2. Las actividades escolares permiten el desarrollo de las obras de construcción y mantenimiento sin interrupciones por conflictos gremiales o riesgos de seguridad para la comunidad estudiantil.
3.Las autoridades educativas estatales otorgan las validaciones técnicas para la ejecución de las obras en los planteles.</t>
  </si>
  <si>
    <t xml:space="preserve">1. La Secretaría de Salud de Hidalgo (SSH) valida los proyectos ejecutivos y garantiza la dotación de mobiliarios médico, insumos y personal sanitario para la operación de las áreas rehabilitadas.
2. Los inmuebles objeto de la intervención cuentan con la situación jurídica regularizada.
</t>
  </si>
  <si>
    <t xml:space="preserve">1. Los beneficiarios proporcionan información socioeconómica fidedigna que permite una correcta focalización del apoyo en hogares con rezago habitacional.
2. Los solicitantes cuentan con documentos que acreditan la propiedad o posesión legal del inmueble, garantizando que la inversión municipal sea jurídicamente viable.
</t>
  </si>
  <si>
    <t>1. Los organismos operadores de servicios públicos (Agua, CFE, Telmex) coordinan sus trabajos de mantenimiento de manera previa a la ejecución de las obras de pavimentación.
2. La ciudadanía y los comités vecinales participan activamente en el cuidado, vigilancia y preservación de las áreas públicas rehabilitadas.
3. Existe la suficiencia presupuestaria para la ejecución de proyectos de incidencia complementaria.</t>
  </si>
  <si>
    <t>1. Se cuenta con los derechos de vía correspondientes y la oficialización de la vialidad.
2. Los bancos de material locales cuentan con la capacidad de suministro y los permisos ambientales necesarios para abastecer las obras de infraestructura vial.</t>
  </si>
  <si>
    <t>1. Los propietarios de los predios colindantes respetan los alineamientos oficiales y retiran obstáculos o construcciones que invaden la vía pública.
2.Los vecinos y comerciantes de las calles intervenidas otorgan las facilidades para la ejecución de los trabajos y respetan los tiempos de secado de los materiales.</t>
  </si>
  <si>
    <t>1. Las vialidades seleccionadas para el balizamiento cuentan con una superficie de rodamiento estable y libre de imperfecciones mayores.
2.e cuenta con el apoyo oportuno de las instancias de Seguridad Pública y Tránsito para el control vehicular y resguardo de las zonas de trabajo.</t>
  </si>
  <si>
    <t>1. Las vialidades intervenidas conservan la integridad de su base estructural, permitiendo que las acciones de bacheo tengan la durabilidad prevista.
2. Las condiciones climáticas se mantienen secas durante la ejecución de los trabajos, evitando filtraciones de humedad que comprometan la adherencia del material.
3. Las plantas de suministro de mezcla asfáltica mantienen su capacidad de producción y entrega oportuna conforme al programa de bacheo municipal.</t>
  </si>
  <si>
    <t>1. El Instituto Nacional de Antropología e Historia (INAH) otorga las validaciones y permisos necesarios para la intervención en espacios públicos ubicados en zonas de monumentos.
2. Los comités de participación social y la ciudadanía en general muestran aceptación y colaboran con el proyecto.</t>
  </si>
  <si>
    <t>1. Las localidades beneficiadas cumplen con sus compromisos de aportación (combustible) según lo establecido en los convenios de préstamo
2. Se mantienen condiciones de paz social y seguridad que permiten el ingreso y permanencia de la maquinaria y sus operadores en las comunidades beneficiarias.
3. Las condiciones del clima y del terreno permiten el libre acceso y operación segura de la maquinaria pesada en las localidades programadas</t>
  </si>
  <si>
    <t>Porcentaje de solicitudes de maquinaria atendidas favorablemente.</t>
  </si>
  <si>
    <t>Tasa de variación de servicios de préstamo de maquinaria a las localidadades otorgados en el ejercicio 2026</t>
  </si>
  <si>
    <t>1. Se cuenta con la suficiencia presupuestaria necesaria para realizar el mantenimiento de la maquinaria.
2. os operadores de maquinaria realizan los check-lists diarios y operan los equipos bajo las normas de seguridad y manuales del fabricante, evitando daños por mal uso.
3. Se cuenta con oferta suficiente de servicios técnicos especializados en la región para atender reparaciones que exceden la capacidad del taller municipal.
4. os precios de las refacciones, neumáticos y servicios de mantenimiento se mantienen estables, permitiendo la cobertura total del programa anual de servicios.</t>
  </si>
  <si>
    <t>1. Los delegados municipales proporcionan información veraz para el análisis de viabilidad de sus peticiones.
2.Existen las condiciones juridico-sociales para realizar los trabajos requeridos.
3. Los trabajos solicitados son para beneficio de la comunidad, no de un particular.</t>
  </si>
  <si>
    <t>1. Se mantiene la estabilidad laboral del personal técnico y administrativo clave, permitiendo la continuidad de los procesos y la curva de aprendizaje.
2. El municipio provee y mantiene las licencias de software especializado y el equipo de cómputo necesario para la operación eficiente de la Secretaría.
3.La administración municipal prioriza la capacitación continua y la actualización de manuales de procedimientos.</t>
  </si>
  <si>
    <t>1. Los lineamientos emitidos por la Secretaría de Bienestar Federal para el uso de los recursos del PRODIM se mantienen vigentes y sin modificaciones restrictivas durante el ejercicio fiscal.
2. Las participaciones federales del fondo FAISMUN se reciben oportunamente y en los montos programados, garantizando la base de cálculo para el PRODIM.</t>
  </si>
  <si>
    <t>1. El personal técnico adscrito a la Secretaría cuenta con la experiencia profesional y documentación académica requerida por la normativa estatal para iniciar el proceso de registro.
2.La carga operativa de la Secretaría permite que el personal seleccionado cumpla con las horas de capacitación y evaluación técnica necesarias para la certificación.</t>
  </si>
  <si>
    <t>Porcentaje de personal técnico con registro vigente de DRO o Corresponsable</t>
  </si>
  <si>
    <t>(Población en Pobreza Extrema en el Municipio en el Censo INEGI 2020/Población total del Municipio en el Censo INEGI 2020)*100</t>
  </si>
  <si>
    <t>Cada 10 años</t>
  </si>
  <si>
    <t>Porcentaje de instrumentos de planeación urbana y ordenamiento territorial para el Municipio de Huichapan, formalizados.</t>
  </si>
  <si>
    <t>Instrumentos de Planeación Urbana y Ordenamiento Territorial actualizados y formalizados para el Municipio de Huichapan.</t>
  </si>
  <si>
    <t>Indicador el porcentaje de instrumentos de planeación urbana y ordenamiento territorial para el municipio de Huichapan, validados y formalizados al semestre, en relación con las metas programadas.</t>
  </si>
  <si>
    <t>(Total de instrumentos de planeación validados al semestre/Total de instrumentos de planeación programados al ejercicio 2026) *100</t>
  </si>
  <si>
    <t>Semestral</t>
  </si>
  <si>
    <t>Este indicador mide el porcentaje de personal técnico de la Secretaría de Obras Públicas que se certifico como DRO al ejercicio 2026</t>
  </si>
  <si>
    <t>(Número de técnicos con registro DRO activo/Total de personal técnico elegible de la Secretaría)*100</t>
  </si>
  <si>
    <t>Permite conocer el número de otros proyectos (proyectos PRODIM) registrados en el SIFAIS para su ejecución durante el 2026.</t>
  </si>
  <si>
    <t xml:space="preserve">(Solicitudes atendidas / solicitudes recibidas)*100 </t>
  </si>
  <si>
    <t xml:space="preserve">Este indicador mide el porcentaje de la maquinaria del municipio que se encuentra en estado operativo para poder brindar servicio a las comunidades </t>
  </si>
  <si>
    <t>Este indicador mide la capacidad de respuesta hacia las localidades que solicita el servicio de maquinaria para realizar trabajos en favor de la propia localidad</t>
  </si>
  <si>
    <t>Este indicador mide la capacidad operativa del servicio de préstamo de maquinaria a las localidades entre el ejercicio 2026 en comparación con el año anterior 2025</t>
  </si>
  <si>
    <t>(Número de servicios de préstamo de maquinaria otorgados en el año 2026/Número de servicios del préstamo de maquinaria otorgados en el año 2025)-1*100</t>
  </si>
  <si>
    <t xml:space="preserve">Permite conocer el número de proyectos clasificados como complementarios en el Catálogo FAIS (educación, urbanización, infraestructura productiva, saneamiento) y que han sido registrados en el SIFAIS para su ejecución durante el año. </t>
  </si>
  <si>
    <t xml:space="preserve">	Permite conocer la proporción de proyectos clasificados como de contribución directa en el Catálogo FAIS (proyectos de servicios básicos, calidad y espacios de la vivienda, salud, educación y alimentación) respecto del total de proyectos que han sido registrados en el SIFAIS para su ejecución durante el año.</t>
  </si>
  <si>
    <t>Este indicador mide la capacidad institucional para documentar y legalizar los hallazgos  detectados durante la supervisión de las obras, mediante la emisión y entrega de notificaciones oficiales a los ejecutores o contratistas</t>
  </si>
  <si>
    <t>(Número de autorizaciones emitidas en el año 2026/Número de autorizaciones emitidas en el año 2025)-1*100</t>
  </si>
  <si>
    <t>Este indicador mide la relación entre el número de solicitudes de licencias de construcción que recibieron una resolución  frente al total de solicitudes ingresadas por los ciudadanos en el ejercicio</t>
  </si>
  <si>
    <t>(Solicitudes de Licencia de Construcción Atendidas en el ejercicio 2026/Solicitudes de Licencia de Construcción Ingresadas en el ejercicio 2026)*100</t>
  </si>
  <si>
    <t>Mide el cambio porcentual en el número total de licencias de construcción otorgadas en el año 2026, comparado con el total de licencias emitidas en el año 2025</t>
  </si>
  <si>
    <t>(Número total de licencias de construcción emitidas en el ejercicio 2026/Número total de licencias de construcción emitidas ejercicio 2025)-1*100</t>
  </si>
  <si>
    <t>Porcentaje de vivienda con carencias de acceso a servicios básicos de vivienda.</t>
  </si>
  <si>
    <t>Población de Huichapan habita entornos sin cobertura suficiente y eficiente de servicios públicos y equipamiento urbano.</t>
  </si>
  <si>
    <t>Porcentaje de obras  irregulares que fueron notificadas formalmente.</t>
  </si>
  <si>
    <t>(Número de obras irregulares detectadas que cuentan con un oficio de notificación con acuse de recibido/Número total de obras irregulares detectadas en las visitas de supervisión en el ejercicio 2026)*100</t>
  </si>
  <si>
    <t>(Número de unidades operativas/Número de unidades en inventario)*100</t>
  </si>
  <si>
    <t>REPO 2026</t>
  </si>
  <si>
    <t xml:space="preserve">Este indicador mide el porcentaje de localidades beneficiadas al trimestre con insumos para ampliar la cobertura de agua potable en apoyo de las comunidades, financiados con recursos propios. </t>
  </si>
  <si>
    <t>Este indicador mide el porcentaje de localidades beneficiadas al trimestre con insumos para ampliar la cobertura de drenaje y alcantarillado en apoyo de las comunidades, financiados con recursos propios.</t>
  </si>
  <si>
    <t>Procentaje de localidades beneficiadas con insumos para la  construcción, rehabilitación de redes de agua potable financiados con recursos propios</t>
  </si>
  <si>
    <t>Procentaje de localidades beneficiadas con insumos para la construcción, rehabilitación de redes de drenaje y alcantarillado público financiados con recursos propios</t>
  </si>
  <si>
    <t>Procentaje de localidades beneficiadas con insumos  para la construcción, ampliación o rehabilitación de redes de distribución eléctrica financiadas con recursos propios.</t>
  </si>
  <si>
    <t xml:space="preserve">	Este indicador mide el porcentaje de localidades beneficiadas al trimestre con insumos para la construcción, ampliación o rehabilitación  de electrificación financiados con recursos propios</t>
  </si>
  <si>
    <t>Porcentaje de localidades beneficiadas con insumos  para ampliar, rehabilitar y dar mantenimiento a la infraestructura educativa</t>
  </si>
  <si>
    <t>Porcentaje de localidades beneficiadas con insumos  para ampliar, rehabilitar y dar mantenimiento a la infraestructura de salud</t>
  </si>
  <si>
    <t>Este indicador mide el porcentaje de localidades beneficiadas al trimestre con insumos en apoyo a las instituciones de salud del Municipio</t>
  </si>
  <si>
    <t>Este indicador mide el porcentaje de localidades beneficiadas al trimestre con insumos en apoyo a las instituciones educativas del Municipio</t>
  </si>
  <si>
    <t>Porcentaje de localidades beneficiadas con insumos para mejoramiento a la vivienda financiados con recursos propios.</t>
  </si>
  <si>
    <t>Este indicador mide el porcentaje de localidades beneficiadas al trimestre con insumos en  apoyo al mejoramiento de vivienda para personas de escasos recursos del Municipio</t>
  </si>
  <si>
    <t>Porcentaje de localidades beneficiadas con insumos para la construcción y rehabilitación la red de caminos y principales vialidades, financiados con recursos propios</t>
  </si>
  <si>
    <t>Este indicador mide el porcentaje de localidades beneficiadas al trimestre con insumos para la construcción, rehabilitación y conservación de caminos y vialidades, financiados con recursos propios</t>
  </si>
  <si>
    <t>Porcentaje de localidades beneficiadas con insumos para la construcción o rehabilitación de banquetas y guarniciones, financiados con recursos propios</t>
  </si>
  <si>
    <t>Este indicador mide el porcentaje de localidades beneficiadas al trimestre con insumos para la   construcción o rehabilitación de banquetas y guarniciones, financiados con recursos propios</t>
  </si>
  <si>
    <t>Este indicador mide el porcentaje de localidades beneficiadas al trimestre con insumos para el balizamiento urbano, financiados con recursos propios</t>
  </si>
  <si>
    <t xml:space="preserve"> Este indicador mide el porcentaje de localidades beneficiadas al trimestre con insumos para la para el bacheo de red de carreteras y caminos municipales, financiados con recursos propios</t>
  </si>
  <si>
    <t>Este indicador mide el porcentaje de localidades beneficiadas al trimestre con insumos para el mejoramiento de espacios o plazas públicas del municipio, financiados con recursos propios</t>
  </si>
  <si>
    <t>Porcentaje de localidades beneficiadas con insumos para el  balizamiento urbano</t>
  </si>
  <si>
    <t>Porcentaje de localidades beneficiadas con insumos para el bacheo de red de carreteras y caminos municipales</t>
  </si>
  <si>
    <t>Porcentaje de localidades beneficiadas con insumos para mejoramiento de espacios o plazas públicas del municipio.</t>
  </si>
  <si>
    <t>Porcentaje de foros ciudadanos realizados para la gestión de Programa de Desarrollo Urbano y Ordenamiento Territorial</t>
  </si>
  <si>
    <t>Porcentaje de mesas de trabajo realizadas para análisis del proyecto del Reglamento de Construcción.</t>
  </si>
  <si>
    <t>Este indicador cuantifica el avance físico de las sesiones de trabajo técnico en relación con el total de sesiones establecidas en el cronograma de trabajo del proyecto de reglamento</t>
  </si>
  <si>
    <t>(Número de mesas de trabajo realizadas al trimestre para el análisis del reglamento/Número de mesas de trabajo programadas para el ejercicio 2026)*100</t>
  </si>
  <si>
    <t>Tasa de variación de licencias y permisos de construcción autorizados en la Zona de Monumentos Históricos</t>
  </si>
  <si>
    <t>Este indicador mide el cambio porcentual anual en la emisión de autorizaciones formales para intervenir inmuebles dentro del perímetro de la Zona de Monumentos Históricos</t>
  </si>
  <si>
    <t>Porcentaje de expedientes técnicos de obra con validación técnica y contrato formalizado</t>
  </si>
  <si>
    <t>Este indicador mide la capacidad de la Secretaría para llevar los proyectos desde la etapa de diseño técnico hasta la etapa de contratación legal.</t>
  </si>
  <si>
    <t>(Número de expedientes técnicos que cuentan con validación técnica y contrato formalizado al trimestre/Número total de expedientes técnicos programados para el ejercicio 2026)*100</t>
  </si>
  <si>
    <t>Este indicador cuantifica el incremento o decremento porcentual en la entrega de infraestructura física y acciones de beneficio social de un año a otro.</t>
  </si>
  <si>
    <t>Porcentaje de localidades beneficiadas con insumos para la  construcción, rehabilitación de redes de agua potable financiados con recursos propios</t>
  </si>
  <si>
    <t>Porcentaje de localidades beneficiadas con insumos para la construcción, rehabilitación de redes de drenaje y alcantarillado público financiados con recursos propios</t>
  </si>
  <si>
    <t>(Localidades beneficiadas al trimestre con insumos para la ampliación de la cobertura de drenaje y alcantarillado al trimestre financiados con recursos propios/Total de localidades del municipio de Huichapan)*100</t>
  </si>
  <si>
    <t>(Localidades beneficiadas al trimestre con insumos de apoyo a las instituciones educativas  al trimestre financiados con recursos propios/Total de localidades del municipio de Huichapan)*100</t>
  </si>
  <si>
    <t>(Localidades beneficiadas al trimestre con insumos en apoyo a las instituciones de salud al trimestre financiados con recursos propios/Total de localidades del municipio de Huichapan)*100</t>
  </si>
  <si>
    <t>(Localidades beneficiadas al trimestre con insumos para el mejoramiento a la vivienda al trimestre financiados con recursos propios/Total de localidades del municipio de Huichapan)*100</t>
  </si>
  <si>
    <t>(Localidades beneficiadas al trimestre con insumos para la construcción y rehabilitación la red de caminos y principales vialidades, financiados con recursos propios/Total de localidades del municipio de Huichapan)*100</t>
  </si>
  <si>
    <t>(Localidades beneficiadas al trimestre con insumos para el  balizamiento urbano, financiados con recursos propios/Total de localidades del municipio de Huichapan)*100</t>
  </si>
  <si>
    <t>(Localidades beneficiadas al trimestre con insumos para el bacheo de red de carreteras y caminos municipales,  financiados con recursos propios/Total de localidades del municipio de Huichapan)*100</t>
  </si>
  <si>
    <t>(Localidades beneficiadas al trimestre con insumos para mejoramiento de espacios o plazas públicas del municipio,  financiados con recursos propios/Total de localidades del municipio de Huichapan)*100</t>
  </si>
  <si>
    <t>(Localidades beneficiadas al trimestre con insumos para la construcción o rehabilitación de banquetas y guarniciones, financiados con recursos propios/Total de localidades del municipio de Huichapan)*100</t>
  </si>
  <si>
    <t>Tasa de variación de servicios de préstamo de maquinaria a las localidades otorgados en el ejercicio 2026</t>
  </si>
  <si>
    <t>Línea Base</t>
  </si>
  <si>
    <t>(Número de viviendas particulares habitadas en el municipio de Huichapan que no cuentan con acceso a los cuatro servicios básicos (agua, drenaje, luz, gas/electricidad para cocinar) en el censo INEGI 2020 / Total de viviendas particulares habitadas en el municipio de Huichapan, Hidalgo en el censo de INEGI 2020)*100</t>
  </si>
  <si>
    <t>Este indicador mide la relación porcentual entre los foros de consulta ciudadana ejecutados y los foros que fueron proyectados en el programa operativo anual para la gestión del Programa de Desarrollo Urbano y Ordenamiento Territorial.</t>
  </si>
  <si>
    <t>(Número de foros ciudadanos realizados en el periodo/Número de foros ciudadanos programados en el ejercicio 2026)*100</t>
  </si>
  <si>
    <t>Este indicador mide el cambio porcentual en el número de permisos o licencias emitidas para instalar anuncios que identifican establecimientos mercantiles, asegurando que cumplan con la normativa de conservación patrimonial, en comparación con el año anterior</t>
  </si>
  <si>
    <t>(Localidades beneficiadas al trimestre con insumos para la ampliación de la cobertura de agua potable al trimestre financiados con recursos propios/Total de localidades del municipio de Huichapan)*100</t>
  </si>
  <si>
    <t>Porcentaje de localidades beneficiadas con insumos  para la construcción, ampliación o rehabilitación de redes de distribución eléctrica financiadas con recursos propios.</t>
  </si>
  <si>
    <t>(Localidades beneficiadas al trimestre con insumos para la construcción, ampliación o rehabilitación de la cobertura de electrificación  al trimestre financiados con recursos propios/Total de localidades del municipio de Huichapan)*100</t>
  </si>
  <si>
    <t>Este indicador mide la proporción de viviendas habitadas en el municipio de Huichapan, que no cuentan con la infraestructura mínima necesaria para la salud y el bienestar de sus ocupantes, en relación con el total de viviendas en un área o programa específico</t>
  </si>
  <si>
    <t>Este indicador mide la proporción de metros cuadrados de caminos y vialidades que han sido intervenidos en el ejercicio 2026 en relación con el 2025</t>
  </si>
  <si>
    <t>Tasa de variación de metros cuadrados de vialidades y caminos construidos o rehabilitados con recursos propios.</t>
  </si>
  <si>
    <t>(Total de metros cuadrados de vialidades y caminos intervenidos con recurso propios al ejercicio 2026 / metros cuadrados de vialidades y caminos  intervenidos con recursos propios en el ejercicio 2025)-1*100</t>
  </si>
  <si>
    <t>(Número de licencias de construcción autorizados en la zona de monumentos 2026 / Número de licencias de construcción autorizados en la zonas de monumentos en el año 2025)-1*100</t>
  </si>
  <si>
    <t>Tasa de variación de obras y acciones de contribución directa ejecutadas con recursos propios</t>
  </si>
  <si>
    <t>(Número de obras o acciones de incidencia directa concluidas al ejercicio 2026, financiadas con recursos propios/Número total de obras o acciones de incidencia directa concluidas al ejercicio 2025)-1*100</t>
  </si>
  <si>
    <t>ACCIONES/OBRA</t>
  </si>
  <si>
    <t>LOCALIDADES</t>
  </si>
  <si>
    <t>FOROS PROGRAMA DES. URBANO</t>
  </si>
  <si>
    <t>MESAS DE TRABAJO (5)</t>
  </si>
  <si>
    <t>MESAS DE TRABAJO REGLAMENTO CONSTRUCCIÓN</t>
  </si>
  <si>
    <t>ATENDIDAS</t>
  </si>
  <si>
    <t>RECIBIDAS AL TRIMESTRE</t>
  </si>
  <si>
    <t>PRIMER TRIMESTRE</t>
  </si>
  <si>
    <t>TERCER TRIMESTRE</t>
  </si>
  <si>
    <t>CUARTO TRIMESTRE</t>
  </si>
  <si>
    <t>SEGUNDO TRIMESTRE</t>
  </si>
  <si>
    <t>TOTAL ANUAL</t>
  </si>
  <si>
    <t>SOLICITUDES LICENCIAS DE CONSTRUCCIÓN</t>
  </si>
  <si>
    <t>TASA DE VARIACIÓN LICENCIAS</t>
  </si>
  <si>
    <t>AL TRIMESTRE</t>
  </si>
  <si>
    <t>TASA DE VARIACIÓN DE LICENCIAS DE CONSTRUCCIÓN EN ZONA DE MONUMENTOS</t>
  </si>
  <si>
    <t>TASA DE VARIACIÓN DE AUTORIZACIÓN DE ANUNCIOS DENOMINATIVOS</t>
  </si>
  <si>
    <t>PORCENTAJE DE OBRAS IRREGULARES NOTIFICADAS</t>
  </si>
  <si>
    <t>NUM. OBRA NOTIFICADA</t>
  </si>
  <si>
    <t>NUMERO DE OBRAS VISITADAS</t>
  </si>
  <si>
    <t>PROGRAMADO</t>
  </si>
  <si>
    <t>PLAZA COMUNITARIA</t>
  </si>
  <si>
    <t>PARTIDA PRESUPUESTAL</t>
  </si>
  <si>
    <t>TASA DE VARIACIÓN DE METROS CUADRADOS DE VIALIDADES Y CAMINOS CONSTRUIDOS</t>
  </si>
  <si>
    <t>PORCENTAJE DE FLOTA VEHICULAR EN ESTADO OPERATIVO</t>
  </si>
  <si>
    <t>UNIDADES OPERANDO</t>
  </si>
  <si>
    <t>UNIDADES EN INVENTARIO</t>
  </si>
  <si>
    <t>SOLICITUDES DE MAQUINARIA</t>
  </si>
  <si>
    <t>TASA DE VARIACIÓN DE ACCIONES O OBRAS DIRECTAS</t>
  </si>
  <si>
    <t>TASA DE VARIACIÓN DE PRESTAMO DE MAQUINARIA</t>
  </si>
  <si>
    <t>ACOMULATIVO</t>
  </si>
  <si>
    <t>ACOMULADO</t>
  </si>
  <si>
    <t>ANUAL</t>
  </si>
  <si>
    <t>ACUMULADO</t>
  </si>
  <si>
    <t>EXPEDIENTES VALIDADOS</t>
  </si>
  <si>
    <t>EXPEDIENTES CON CONTRATO</t>
  </si>
  <si>
    <t>1ER TRIMESTRE</t>
  </si>
  <si>
    <t>2DO TRIMESTRE</t>
  </si>
  <si>
    <t>3ER TRIMESTRE</t>
  </si>
  <si>
    <t>Periodo que se reporta: Tercer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</si>
</sst>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Red]\-&quot;$&quot;#,##0.00"/>
    <numFmt numFmtId="165" formatCode="_-&quot;$&quot;* #,##0.00_-;\-&quot;$&quot;* #,##0.00_-;_-&quot;$&quot;* &quot;-&quot;??_-;_-@_-"/>
    <numFmt numFmtId="166" formatCode="0.000%"/>
  </numFmts>
  <fonts count="36" x14ac:knownFonts="1">
    <font>
      <sz val="11"/>
      <color theme="1"/>
      <name val="Calibri"/>
      <family val="2"/>
      <scheme val="minor"/>
    </font>
    <font>
      <b/>
      <sz val="14"/>
      <color theme="1"/>
      <name val="Calibri"/>
      <family val="2"/>
      <scheme val="minor"/>
    </font>
    <font>
      <sz val="12"/>
      <color theme="1"/>
      <name val="Arial"/>
      <family val="2"/>
    </font>
    <font>
      <b/>
      <sz val="12"/>
      <color theme="1"/>
      <name val="Arial"/>
      <family val="2"/>
    </font>
    <font>
      <b/>
      <sz val="14"/>
      <color theme="1"/>
      <name val="Arial"/>
      <family val="2"/>
    </font>
    <font>
      <b/>
      <sz val="12"/>
      <color theme="0"/>
      <name val="Arial"/>
      <family val="2"/>
    </font>
    <font>
      <b/>
      <sz val="12"/>
      <name val="Arial"/>
      <family val="2"/>
    </font>
    <font>
      <sz val="8"/>
      <name val="Calibri"/>
      <family val="2"/>
      <scheme val="minor"/>
    </font>
    <font>
      <sz val="11"/>
      <color theme="1"/>
      <name val="Calibri"/>
      <family val="2"/>
      <scheme val="minor"/>
    </font>
    <font>
      <sz val="11"/>
      <color theme="1"/>
      <name val="Arial"/>
      <family val="2"/>
    </font>
    <font>
      <sz val="16"/>
      <color theme="1"/>
      <name val="Calibri"/>
      <family val="2"/>
      <scheme val="minor"/>
    </font>
    <font>
      <b/>
      <sz val="11"/>
      <color theme="1"/>
      <name val="Arial"/>
      <family val="2"/>
    </font>
    <font>
      <sz val="10"/>
      <color rgb="FF000000"/>
      <name val="Arial"/>
      <family val="2"/>
    </font>
    <font>
      <b/>
      <sz val="11"/>
      <color theme="0"/>
      <name val="Arial Narrow"/>
      <family val="2"/>
    </font>
    <font>
      <b/>
      <sz val="11"/>
      <color theme="0"/>
      <name val="Arial"/>
      <family val="2"/>
    </font>
    <font>
      <b/>
      <sz val="11"/>
      <color theme="1"/>
      <name val="Avenir Next LT Pro Demi"/>
      <family val="2"/>
    </font>
    <font>
      <sz val="10"/>
      <color theme="1"/>
      <name val="Avenir Next LT Pro Demi"/>
      <family val="2"/>
    </font>
    <font>
      <sz val="11"/>
      <color theme="1"/>
      <name val="Aptos Display"/>
      <family val="2"/>
    </font>
    <font>
      <b/>
      <sz val="11"/>
      <color theme="0"/>
      <name val="Avenir Next LT Pro Demi"/>
      <family val="2"/>
    </font>
    <font>
      <b/>
      <sz val="11"/>
      <color theme="1"/>
      <name val="Aptos Display"/>
      <family val="2"/>
    </font>
    <font>
      <b/>
      <sz val="11"/>
      <color theme="0"/>
      <name val="Aptos ExtraBold"/>
      <family val="2"/>
    </font>
    <font>
      <b/>
      <sz val="11"/>
      <color theme="1"/>
      <name val="Calibri"/>
      <family val="2"/>
      <scheme val="minor"/>
    </font>
    <font>
      <sz val="8"/>
      <color theme="1"/>
      <name val="Aptos Display"/>
      <family val="2"/>
    </font>
    <font>
      <sz val="9"/>
      <color indexed="81"/>
      <name val="Tahoma"/>
      <family val="2"/>
    </font>
    <font>
      <b/>
      <sz val="9"/>
      <color indexed="81"/>
      <name val="Tahoma"/>
      <family val="2"/>
    </font>
    <font>
      <b/>
      <sz val="9"/>
      <color theme="0"/>
      <name val="Avenir Next LT Pro Demi"/>
      <family val="2"/>
    </font>
    <font>
      <b/>
      <sz val="8"/>
      <color theme="1"/>
      <name val="Avenir Next LT Pro Demi"/>
      <family val="2"/>
    </font>
    <font>
      <b/>
      <sz val="9"/>
      <name val="Avenir Next LT Pro Demi"/>
      <family val="2"/>
    </font>
    <font>
      <b/>
      <sz val="7"/>
      <color theme="1"/>
      <name val="Avenir Next LT Pro Demi"/>
      <family val="2"/>
    </font>
    <font>
      <b/>
      <sz val="8"/>
      <color theme="0"/>
      <name val="Avenir Next LT Pro Demi"/>
      <family val="2"/>
    </font>
    <font>
      <b/>
      <sz val="7"/>
      <color theme="0"/>
      <name val="Avenir Next LT Pro Demi"/>
      <family val="2"/>
    </font>
    <font>
      <sz val="11"/>
      <color theme="1"/>
      <name val="Arial Nova Cond"/>
      <family val="2"/>
    </font>
    <font>
      <b/>
      <sz val="11"/>
      <color theme="0"/>
      <name val="Calibri"/>
      <family val="2"/>
      <scheme val="minor"/>
    </font>
    <font>
      <sz val="9"/>
      <color indexed="81"/>
      <name val="Tahoma"/>
      <charset val="1"/>
    </font>
    <font>
      <b/>
      <sz val="9"/>
      <color indexed="81"/>
      <name val="Tahoma"/>
      <charset val="1"/>
    </font>
    <font>
      <b/>
      <sz val="10"/>
      <color theme="0"/>
      <name val="Avenir Next LT Pro Demi"/>
      <family val="2"/>
    </font>
  </fonts>
  <fills count="18">
    <fill>
      <patternFill patternType="none"/>
    </fill>
    <fill>
      <patternFill patternType="gray125"/>
    </fill>
    <fill>
      <patternFill patternType="solid">
        <fgColor theme="0"/>
        <bgColor indexed="64"/>
      </patternFill>
    </fill>
    <fill>
      <patternFill patternType="solid">
        <fgColor rgb="FF6B1313"/>
        <bgColor indexed="64"/>
      </patternFill>
    </fill>
    <fill>
      <patternFill patternType="solid">
        <fgColor rgb="FFB0ACAC"/>
        <bgColor indexed="64"/>
      </patternFill>
    </fill>
    <fill>
      <patternFill patternType="solid">
        <fgColor rgb="FFC3C1C1"/>
        <bgColor indexed="64"/>
      </patternFill>
    </fill>
    <fill>
      <patternFill patternType="solid">
        <fgColor theme="2" tint="-9.9978637043366805E-2"/>
        <bgColor indexed="64"/>
      </patternFill>
    </fill>
    <fill>
      <patternFill patternType="solid">
        <fgColor rgb="FF6B1313"/>
        <bgColor rgb="FFFFFFFF"/>
      </patternFill>
    </fill>
    <fill>
      <patternFill patternType="solid">
        <fgColor rgb="FF660033"/>
        <bgColor indexed="64"/>
      </patternFill>
    </fill>
    <fill>
      <patternFill patternType="solid">
        <fgColor theme="5" tint="0.79998168889431442"/>
        <bgColor indexed="64"/>
      </patternFill>
    </fill>
    <fill>
      <patternFill patternType="solid">
        <fgColor rgb="FFFFF8E5"/>
        <bgColor indexed="64"/>
      </patternFill>
    </fill>
    <fill>
      <patternFill patternType="solid">
        <fgColor rgb="FFE8B6B6"/>
        <bgColor indexed="64"/>
      </patternFill>
    </fill>
    <fill>
      <patternFill patternType="solid">
        <fgColor rgb="FFF16F85"/>
        <bgColor indexed="64"/>
      </patternFill>
    </fill>
    <fill>
      <patternFill patternType="solid">
        <fgColor rgb="FFFBD7DA"/>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CCCFF"/>
        <bgColor indexed="64"/>
      </patternFill>
    </fill>
    <fill>
      <patternFill patternType="solid">
        <fgColor rgb="FF92D05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ck">
        <color indexed="64"/>
      </top>
      <bottom style="thin">
        <color indexed="64"/>
      </bottom>
      <diagonal/>
    </border>
    <border>
      <left style="thin">
        <color indexed="64"/>
      </left>
      <right style="thick">
        <color indexed="64"/>
      </right>
      <top/>
      <bottom style="thin">
        <color indexed="64"/>
      </bottom>
      <diagonal/>
    </border>
  </borders>
  <cellStyleXfs count="4">
    <xf numFmtId="0" fontId="0" fillId="0" borderId="0"/>
    <xf numFmtId="165" fontId="8" fillId="0" borderId="0" applyFont="0" applyFill="0" applyBorder="0" applyAlignment="0" applyProtection="0"/>
    <xf numFmtId="9" fontId="8" fillId="0" borderId="0" applyFont="0" applyFill="0" applyBorder="0" applyAlignment="0" applyProtection="0"/>
    <xf numFmtId="0" fontId="12" fillId="0" borderId="0"/>
  </cellStyleXfs>
  <cellXfs count="319">
    <xf numFmtId="0" fontId="0" fillId="0" borderId="0" xfId="0"/>
    <xf numFmtId="0" fontId="1" fillId="0" borderId="0" xfId="0" applyFont="1" applyAlignment="1">
      <alignment horizontal="center" vertical="center"/>
    </xf>
    <xf numFmtId="0" fontId="0" fillId="0" borderId="1" xfId="0" applyBorder="1"/>
    <xf numFmtId="0" fontId="1" fillId="0" borderId="4" xfId="0" applyFont="1" applyBorder="1" applyAlignment="1">
      <alignment horizontal="center" vertical="center"/>
    </xf>
    <xf numFmtId="0" fontId="0" fillId="0" borderId="3" xfId="0" applyBorder="1"/>
    <xf numFmtId="0" fontId="0" fillId="0" borderId="0" xfId="0" applyAlignment="1">
      <alignment vertical="center"/>
    </xf>
    <xf numFmtId="0" fontId="3" fillId="0" borderId="0" xfId="0" applyFont="1" applyAlignment="1">
      <alignment horizontal="center"/>
    </xf>
    <xf numFmtId="0" fontId="0" fillId="2" borderId="0" xfId="0" applyFill="1"/>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0" fillId="0" borderId="6" xfId="0" applyBorder="1"/>
    <xf numFmtId="0" fontId="0" fillId="0" borderId="7" xfId="0" applyBorder="1"/>
    <xf numFmtId="0" fontId="0" fillId="0" borderId="14" xfId="0" applyBorder="1"/>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10" fillId="0" borderId="0" xfId="0" applyFont="1"/>
    <xf numFmtId="0" fontId="9" fillId="0" borderId="9" xfId="0" applyFont="1" applyBorder="1" applyAlignment="1">
      <alignment horizontal="center" vertical="center" wrapText="1"/>
    </xf>
    <xf numFmtId="0" fontId="10" fillId="0" borderId="0" xfId="0" applyFont="1" applyAlignment="1">
      <alignment horizontal="center" vertical="center"/>
    </xf>
    <xf numFmtId="0" fontId="10" fillId="6" borderId="0" xfId="0" applyFont="1" applyFill="1"/>
    <xf numFmtId="0" fontId="0" fillId="0" borderId="0" xfId="0" applyAlignment="1">
      <alignment horizontal="center"/>
    </xf>
    <xf numFmtId="49" fontId="13" fillId="7" borderId="1" xfId="3" applyNumberFormat="1" applyFont="1" applyFill="1" applyBorder="1" applyAlignment="1">
      <alignment horizontal="center" vertical="center" wrapText="1"/>
    </xf>
    <xf numFmtId="2" fontId="13" fillId="7" borderId="1" xfId="3" applyNumberFormat="1"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9" fillId="0" borderId="9" xfId="0" applyFont="1" applyBorder="1" applyAlignment="1">
      <alignment horizontal="left" vertical="center" wrapText="1"/>
    </xf>
    <xf numFmtId="0" fontId="14" fillId="3" borderId="9" xfId="0" applyFont="1" applyFill="1" applyBorder="1" applyAlignment="1">
      <alignment horizontal="center" vertical="justify" wrapText="1"/>
    </xf>
    <xf numFmtId="9" fontId="9" fillId="0" borderId="9" xfId="2" applyFont="1" applyBorder="1" applyAlignment="1">
      <alignment horizontal="center" vertical="center" wrapText="1"/>
    </xf>
    <xf numFmtId="0" fontId="2" fillId="0" borderId="1" xfId="0" applyFont="1" applyBorder="1" applyAlignment="1">
      <alignment horizontal="left" vertical="center" wrapText="1"/>
    </xf>
    <xf numFmtId="0" fontId="5" fillId="3" borderId="18" xfId="0" applyFont="1" applyFill="1" applyBorder="1" applyAlignment="1">
      <alignment horizontal="center" vertical="center"/>
    </xf>
    <xf numFmtId="0" fontId="2" fillId="0" borderId="1" xfId="0" applyFont="1" applyBorder="1" applyAlignment="1">
      <alignment horizontal="justify" vertical="center" wrapText="1"/>
    </xf>
    <xf numFmtId="0" fontId="2" fillId="0" borderId="20" xfId="0" applyFont="1" applyBorder="1" applyAlignment="1">
      <alignment horizontal="justify" vertical="center" wrapText="1"/>
    </xf>
    <xf numFmtId="0" fontId="2" fillId="0" borderId="22" xfId="0" applyFont="1" applyBorder="1" applyAlignment="1">
      <alignment horizontal="left" vertical="center" wrapText="1"/>
    </xf>
    <xf numFmtId="0" fontId="2" fillId="0" borderId="24" xfId="0" applyFont="1" applyBorder="1" applyAlignment="1">
      <alignment horizontal="justify" vertical="center" wrapText="1"/>
    </xf>
    <xf numFmtId="0" fontId="2" fillId="0" borderId="25" xfId="0" applyFont="1" applyBorder="1" applyAlignment="1">
      <alignment horizontal="justify" vertical="center" wrapText="1"/>
    </xf>
    <xf numFmtId="0" fontId="2" fillId="0" borderId="25" xfId="0" applyFont="1" applyBorder="1" applyAlignment="1">
      <alignment horizontal="left" vertical="center" wrapText="1"/>
    </xf>
    <xf numFmtId="0" fontId="2" fillId="0" borderId="24" xfId="0" applyFont="1" applyBorder="1" applyAlignment="1">
      <alignment horizontal="left" vertical="center" wrapText="1"/>
    </xf>
    <xf numFmtId="0" fontId="16" fillId="0" borderId="1" xfId="0" applyFont="1" applyBorder="1" applyAlignment="1">
      <alignment horizontal="center"/>
    </xf>
    <xf numFmtId="0" fontId="17" fillId="0" borderId="1" xfId="0" applyFont="1" applyBorder="1" applyAlignment="1">
      <alignment horizontal="center"/>
    </xf>
    <xf numFmtId="0" fontId="15" fillId="9" borderId="1" xfId="0" applyFont="1" applyFill="1" applyBorder="1" applyAlignment="1">
      <alignment horizontal="center"/>
    </xf>
    <xf numFmtId="0" fontId="16" fillId="10" borderId="1" xfId="0" applyFont="1" applyFill="1" applyBorder="1" applyAlignment="1">
      <alignment horizontal="center"/>
    </xf>
    <xf numFmtId="0" fontId="17" fillId="10" borderId="1" xfId="0" applyFont="1" applyFill="1" applyBorder="1" applyAlignment="1">
      <alignment horizontal="center"/>
    </xf>
    <xf numFmtId="0" fontId="20" fillId="8" borderId="1" xfId="0" applyFont="1" applyFill="1" applyBorder="1" applyAlignment="1">
      <alignment horizontal="center"/>
    </xf>
    <xf numFmtId="9" fontId="17" fillId="0" borderId="1" xfId="2" applyFont="1" applyBorder="1" applyAlignment="1">
      <alignment horizontal="center"/>
    </xf>
    <xf numFmtId="9" fontId="17" fillId="10" borderId="1" xfId="2" applyFont="1" applyFill="1" applyBorder="1" applyAlignment="1">
      <alignment horizontal="center"/>
    </xf>
    <xf numFmtId="9" fontId="20" fillId="8" borderId="1" xfId="0" applyNumberFormat="1" applyFont="1" applyFill="1" applyBorder="1" applyAlignment="1">
      <alignment horizontal="center"/>
    </xf>
    <xf numFmtId="165" fontId="20" fillId="8" borderId="1" xfId="1" applyFont="1" applyFill="1" applyBorder="1" applyAlignment="1">
      <alignment horizontal="center"/>
    </xf>
    <xf numFmtId="9" fontId="11" fillId="0" borderId="9" xfId="2" applyFont="1" applyBorder="1" applyAlignment="1">
      <alignment horizontal="center" vertical="center" wrapText="1"/>
    </xf>
    <xf numFmtId="0" fontId="6" fillId="4" borderId="19"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14" fillId="3" borderId="9" xfId="0" applyFont="1" applyFill="1" applyBorder="1" applyAlignment="1">
      <alignment horizontal="left" vertical="center" wrapText="1"/>
    </xf>
    <xf numFmtId="0" fontId="0" fillId="0" borderId="0" xfId="0" applyAlignment="1">
      <alignment horizontal="left"/>
    </xf>
    <xf numFmtId="0" fontId="14" fillId="3" borderId="11" xfId="0" applyFont="1" applyFill="1" applyBorder="1" applyAlignment="1">
      <alignment horizontal="left" vertical="center" wrapText="1"/>
    </xf>
    <xf numFmtId="0" fontId="14" fillId="3" borderId="10" xfId="0" applyFont="1" applyFill="1" applyBorder="1" applyAlignment="1">
      <alignment vertical="center"/>
    </xf>
    <xf numFmtId="0" fontId="11" fillId="5" borderId="18" xfId="0" applyFont="1" applyFill="1" applyBorder="1" applyAlignment="1">
      <alignment vertical="center" wrapText="1"/>
    </xf>
    <xf numFmtId="0" fontId="11" fillId="5" borderId="9" xfId="0" applyFont="1" applyFill="1" applyBorder="1" applyAlignment="1">
      <alignment vertical="center" wrapText="1"/>
    </xf>
    <xf numFmtId="0" fontId="0" fillId="0" borderId="6" xfId="0" applyBorder="1" applyAlignment="1">
      <alignment horizontal="left"/>
    </xf>
    <xf numFmtId="0" fontId="5" fillId="3" borderId="18" xfId="0" applyFont="1" applyFill="1" applyBorder="1" applyAlignment="1">
      <alignment horizontal="left" vertical="center"/>
    </xf>
    <xf numFmtId="0" fontId="0" fillId="0" borderId="2" xfId="0" applyBorder="1" applyAlignment="1">
      <alignment horizontal="left"/>
    </xf>
    <xf numFmtId="0" fontId="11" fillId="5" borderId="26" xfId="0" applyFont="1" applyFill="1" applyBorder="1" applyAlignment="1">
      <alignment vertical="center" wrapText="1"/>
    </xf>
    <xf numFmtId="0" fontId="2" fillId="11" borderId="20" xfId="0" applyFont="1" applyFill="1" applyBorder="1" applyAlignment="1">
      <alignment horizontal="left" vertical="center" wrapText="1"/>
    </xf>
    <xf numFmtId="0" fontId="2" fillId="12" borderId="30"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2" fillId="12" borderId="24" xfId="0" applyFont="1" applyFill="1" applyBorder="1" applyAlignment="1">
      <alignment horizontal="left" vertical="center" wrapText="1"/>
    </xf>
    <xf numFmtId="0" fontId="2" fillId="12" borderId="21" xfId="0" applyFont="1" applyFill="1" applyBorder="1" applyAlignment="1">
      <alignment vertical="center" wrapText="1"/>
    </xf>
    <xf numFmtId="0" fontId="2" fillId="13" borderId="20" xfId="0" applyFont="1" applyFill="1" applyBorder="1" applyAlignment="1">
      <alignment horizontal="left" vertical="center" wrapText="1"/>
    </xf>
    <xf numFmtId="0" fontId="2" fillId="13" borderId="21" xfId="0" applyFont="1" applyFill="1" applyBorder="1" applyAlignment="1">
      <alignment horizontal="left" vertical="center" wrapText="1"/>
    </xf>
    <xf numFmtId="0" fontId="2" fillId="13" borderId="20" xfId="0" applyFont="1" applyFill="1" applyBorder="1" applyAlignment="1">
      <alignment horizontal="center" vertical="center" wrapText="1"/>
    </xf>
    <xf numFmtId="0" fontId="6" fillId="4" borderId="31" xfId="0" applyFont="1" applyFill="1" applyBorder="1" applyAlignment="1">
      <alignment vertical="center" wrapText="1"/>
    </xf>
    <xf numFmtId="0" fontId="2" fillId="0" borderId="22" xfId="0" applyFont="1" applyBorder="1" applyAlignment="1">
      <alignment vertical="center" wrapText="1"/>
    </xf>
    <xf numFmtId="0" fontId="2" fillId="0" borderId="25" xfId="0" applyFont="1" applyBorder="1" applyAlignment="1">
      <alignment vertical="center" wrapText="1"/>
    </xf>
    <xf numFmtId="0" fontId="2" fillId="13" borderId="30" xfId="0" applyFont="1" applyFill="1" applyBorder="1" applyAlignment="1">
      <alignment horizontal="left" vertical="center" wrapText="1"/>
    </xf>
    <xf numFmtId="0" fontId="2" fillId="13" borderId="1" xfId="0" applyFont="1" applyFill="1" applyBorder="1" applyAlignment="1">
      <alignment horizontal="left" vertical="center" wrapText="1"/>
    </xf>
    <xf numFmtId="9" fontId="11" fillId="0" borderId="9" xfId="2" applyFont="1" applyFill="1" applyBorder="1" applyAlignment="1">
      <alignment horizontal="center" vertical="center" wrapText="1"/>
    </xf>
    <xf numFmtId="9" fontId="9" fillId="0" borderId="9" xfId="2" applyFont="1" applyFill="1" applyBorder="1" applyAlignment="1">
      <alignment horizontal="center" vertical="center" wrapText="1"/>
    </xf>
    <xf numFmtId="9" fontId="11" fillId="0" borderId="9" xfId="0" applyNumberFormat="1" applyFont="1" applyBorder="1" applyAlignment="1">
      <alignment horizontal="center" vertical="center" wrapText="1"/>
    </xf>
    <xf numFmtId="9" fontId="2" fillId="13" borderId="20" xfId="2" applyFont="1" applyFill="1" applyBorder="1" applyAlignment="1">
      <alignment horizontal="center" vertical="center" wrapText="1"/>
    </xf>
    <xf numFmtId="0" fontId="9" fillId="0" borderId="8" xfId="0" applyFont="1" applyBorder="1" applyAlignment="1">
      <alignment horizontal="center" vertical="center" wrapText="1"/>
    </xf>
    <xf numFmtId="0" fontId="3" fillId="13" borderId="30" xfId="0" applyFont="1" applyFill="1" applyBorder="1" applyAlignment="1">
      <alignment vertical="center" wrapText="1"/>
    </xf>
    <xf numFmtId="9" fontId="2" fillId="13" borderId="20" xfId="2" applyFont="1" applyFill="1" applyBorder="1" applyAlignment="1">
      <alignment horizontal="left" vertical="center" wrapText="1"/>
    </xf>
    <xf numFmtId="0" fontId="2" fillId="11" borderId="20" xfId="0" applyFont="1" applyFill="1" applyBorder="1" applyAlignment="1">
      <alignment horizontal="center" vertical="center" wrapText="1"/>
    </xf>
    <xf numFmtId="0" fontId="2" fillId="13" borderId="21" xfId="0" applyFont="1" applyFill="1" applyBorder="1" applyAlignment="1">
      <alignment horizontal="center" vertical="center" wrapText="1"/>
    </xf>
    <xf numFmtId="2" fontId="9" fillId="0" borderId="9" xfId="0" applyNumberFormat="1" applyFont="1" applyBorder="1" applyAlignment="1">
      <alignment horizontal="center" vertical="center" wrapText="1"/>
    </xf>
    <xf numFmtId="9" fontId="2" fillId="13" borderId="21" xfId="2" applyFont="1" applyFill="1" applyBorder="1" applyAlignment="1">
      <alignment horizontal="center" vertical="center" wrapText="1"/>
    </xf>
    <xf numFmtId="10" fontId="2" fillId="12" borderId="30" xfId="2" applyNumberFormat="1" applyFont="1" applyFill="1" applyBorder="1" applyAlignment="1">
      <alignment horizontal="center" vertical="center" wrapText="1"/>
    </xf>
    <xf numFmtId="10" fontId="2" fillId="11" borderId="20" xfId="2" applyNumberFormat="1" applyFont="1" applyFill="1" applyBorder="1" applyAlignment="1">
      <alignment horizontal="center" vertical="center" wrapText="1"/>
    </xf>
    <xf numFmtId="0" fontId="11" fillId="13" borderId="33" xfId="0" applyFont="1" applyFill="1" applyBorder="1" applyAlignment="1">
      <alignment vertical="center" wrapText="1"/>
    </xf>
    <xf numFmtId="0" fontId="11" fillId="5" borderId="34" xfId="0" applyFont="1" applyFill="1" applyBorder="1" applyAlignment="1">
      <alignment vertical="center" wrapText="1"/>
    </xf>
    <xf numFmtId="0" fontId="9" fillId="0" borderId="34" xfId="0" applyFont="1" applyBorder="1" applyAlignment="1">
      <alignment horizontal="left" vertical="center" wrapText="1"/>
    </xf>
    <xf numFmtId="0" fontId="9" fillId="0" borderId="34" xfId="0" applyFont="1" applyBorder="1" applyAlignment="1">
      <alignment horizontal="center" vertical="center" wrapText="1"/>
    </xf>
    <xf numFmtId="9" fontId="9" fillId="0" borderId="34" xfId="2" applyFont="1" applyBorder="1" applyAlignment="1">
      <alignment horizontal="center" vertical="center" wrapText="1"/>
    </xf>
    <xf numFmtId="9" fontId="11" fillId="0" borderId="34" xfId="2" applyFont="1" applyBorder="1" applyAlignment="1">
      <alignment horizontal="center" vertical="center" wrapText="1"/>
    </xf>
    <xf numFmtId="9" fontId="9" fillId="0" borderId="34" xfId="2" applyFont="1" applyFill="1" applyBorder="1" applyAlignment="1">
      <alignment horizontal="center" vertical="center" wrapText="1"/>
    </xf>
    <xf numFmtId="10" fontId="11" fillId="0" borderId="34" xfId="2" applyNumberFormat="1" applyFont="1" applyFill="1" applyBorder="1" applyAlignment="1">
      <alignment horizontal="center" vertical="center" wrapText="1"/>
    </xf>
    <xf numFmtId="0" fontId="11" fillId="5" borderId="35" xfId="0" applyFont="1" applyFill="1" applyBorder="1" applyAlignment="1">
      <alignment vertical="center" wrapText="1"/>
    </xf>
    <xf numFmtId="0" fontId="9" fillId="0" borderId="35" xfId="0" applyFont="1" applyBorder="1" applyAlignment="1">
      <alignment horizontal="left" vertical="center" wrapText="1"/>
    </xf>
    <xf numFmtId="0" fontId="9" fillId="0" borderId="35" xfId="0" applyFont="1" applyBorder="1" applyAlignment="1">
      <alignment horizontal="center" vertical="center" wrapText="1"/>
    </xf>
    <xf numFmtId="10" fontId="2" fillId="13" borderId="20" xfId="2" applyNumberFormat="1" applyFont="1" applyFill="1" applyBorder="1" applyAlignment="1">
      <alignment horizontal="center" vertical="center" wrapText="1"/>
    </xf>
    <xf numFmtId="0" fontId="2" fillId="12" borderId="30" xfId="0" applyFont="1" applyFill="1" applyBorder="1" applyAlignment="1">
      <alignment horizontal="center" vertical="center" wrapText="1"/>
    </xf>
    <xf numFmtId="0" fontId="18" fillId="8" borderId="27" xfId="0" applyFont="1" applyFill="1" applyBorder="1" applyAlignment="1">
      <alignment horizontal="center" vertical="center"/>
    </xf>
    <xf numFmtId="0" fontId="18" fillId="8" borderId="2" xfId="0" applyFont="1" applyFill="1" applyBorder="1" applyAlignment="1">
      <alignment horizontal="center"/>
    </xf>
    <xf numFmtId="0" fontId="18" fillId="8" borderId="29" xfId="0" applyFont="1" applyFill="1" applyBorder="1" applyAlignment="1">
      <alignment horizontal="center"/>
    </xf>
    <xf numFmtId="0" fontId="18" fillId="8" borderId="3" xfId="0" applyFont="1" applyFill="1" applyBorder="1" applyAlignment="1">
      <alignment horizontal="center"/>
    </xf>
    <xf numFmtId="0" fontId="11" fillId="0" borderId="34" xfId="0" applyFont="1" applyBorder="1" applyAlignment="1">
      <alignment horizontal="center" vertical="center" wrapText="1"/>
    </xf>
    <xf numFmtId="0" fontId="9" fillId="0" borderId="34" xfId="2" applyNumberFormat="1" applyFont="1" applyBorder="1" applyAlignment="1">
      <alignment horizontal="center" vertical="center" wrapText="1"/>
    </xf>
    <xf numFmtId="0" fontId="2" fillId="0" borderId="37" xfId="0" applyFont="1" applyBorder="1" applyAlignment="1">
      <alignment horizontal="justify" vertical="center" wrapText="1"/>
    </xf>
    <xf numFmtId="0" fontId="2" fillId="13" borderId="36" xfId="0" applyFont="1" applyFill="1" applyBorder="1" applyAlignment="1">
      <alignment horizontal="left" vertical="center" wrapText="1"/>
    </xf>
    <xf numFmtId="0" fontId="15" fillId="9" borderId="2" xfId="0" applyFont="1" applyFill="1" applyBorder="1" applyAlignment="1">
      <alignment horizontal="center"/>
    </xf>
    <xf numFmtId="0" fontId="17" fillId="0" borderId="2" xfId="0" applyFont="1" applyBorder="1" applyAlignment="1">
      <alignment horizontal="center"/>
    </xf>
    <xf numFmtId="0" fontId="17" fillId="10" borderId="2" xfId="0" applyFont="1" applyFill="1" applyBorder="1" applyAlignment="1">
      <alignment horizontal="center"/>
    </xf>
    <xf numFmtId="0" fontId="20" fillId="8" borderId="2" xfId="0" applyFont="1" applyFill="1" applyBorder="1" applyAlignment="1">
      <alignment horizontal="center"/>
    </xf>
    <xf numFmtId="0" fontId="15" fillId="9" borderId="4" xfId="0" applyFont="1" applyFill="1" applyBorder="1" applyAlignment="1">
      <alignment horizontal="center"/>
    </xf>
    <xf numFmtId="0" fontId="15" fillId="9" borderId="22" xfId="0" applyFont="1" applyFill="1" applyBorder="1" applyAlignment="1">
      <alignment horizontal="center"/>
    </xf>
    <xf numFmtId="0" fontId="20" fillId="8" borderId="23" xfId="0" applyFont="1" applyFill="1" applyBorder="1" applyAlignment="1">
      <alignment horizontal="center"/>
    </xf>
    <xf numFmtId="0" fontId="20" fillId="8" borderId="24" xfId="0" applyFont="1" applyFill="1" applyBorder="1" applyAlignment="1">
      <alignment horizontal="center"/>
    </xf>
    <xf numFmtId="0" fontId="20" fillId="8" borderId="25" xfId="0" applyFont="1" applyFill="1" applyBorder="1" applyAlignment="1">
      <alignment horizontal="center"/>
    </xf>
    <xf numFmtId="0" fontId="15" fillId="9" borderId="40" xfId="0" applyFont="1" applyFill="1" applyBorder="1" applyAlignment="1">
      <alignment horizontal="center"/>
    </xf>
    <xf numFmtId="0" fontId="20" fillId="8" borderId="42" xfId="0" applyFont="1" applyFill="1" applyBorder="1" applyAlignment="1">
      <alignment horizontal="center"/>
    </xf>
    <xf numFmtId="0" fontId="20" fillId="8" borderId="43" xfId="0" applyFont="1" applyFill="1" applyBorder="1" applyAlignment="1">
      <alignment horizontal="center"/>
    </xf>
    <xf numFmtId="0" fontId="20" fillId="8" borderId="44" xfId="0" applyFont="1" applyFill="1" applyBorder="1" applyAlignment="1">
      <alignment horizontal="center"/>
    </xf>
    <xf numFmtId="0" fontId="19" fillId="13" borderId="40" xfId="2" applyNumberFormat="1" applyFont="1" applyFill="1" applyBorder="1" applyAlignment="1">
      <alignment horizontal="center"/>
    </xf>
    <xf numFmtId="0" fontId="19" fillId="14" borderId="1" xfId="0" applyFont="1" applyFill="1" applyBorder="1" applyAlignment="1">
      <alignment horizontal="center"/>
    </xf>
    <xf numFmtId="0" fontId="19" fillId="15" borderId="1" xfId="0" applyFont="1" applyFill="1" applyBorder="1" applyAlignment="1">
      <alignment horizontal="center"/>
    </xf>
    <xf numFmtId="0" fontId="19" fillId="16" borderId="41" xfId="0" applyFont="1" applyFill="1" applyBorder="1" applyAlignment="1">
      <alignment horizontal="center"/>
    </xf>
    <xf numFmtId="10" fontId="19" fillId="14" borderId="1" xfId="2" applyNumberFormat="1" applyFont="1" applyFill="1" applyBorder="1" applyAlignment="1">
      <alignment horizontal="center"/>
    </xf>
    <xf numFmtId="10" fontId="19" fillId="15" borderId="1" xfId="2" applyNumberFormat="1" applyFont="1" applyFill="1" applyBorder="1" applyAlignment="1">
      <alignment horizontal="center"/>
    </xf>
    <xf numFmtId="0" fontId="0" fillId="0" borderId="1" xfId="0" applyBorder="1" applyAlignment="1">
      <alignment horizontal="center"/>
    </xf>
    <xf numFmtId="9" fontId="0" fillId="0" borderId="1" xfId="2" applyFont="1" applyBorder="1" applyAlignment="1">
      <alignment horizontal="center"/>
    </xf>
    <xf numFmtId="0" fontId="26" fillId="9" borderId="1" xfId="0" applyFont="1" applyFill="1" applyBorder="1" applyAlignment="1">
      <alignment horizontal="center"/>
    </xf>
    <xf numFmtId="0" fontId="27" fillId="13" borderId="29" xfId="0" applyFont="1" applyFill="1" applyBorder="1" applyAlignment="1">
      <alignment horizontal="center"/>
    </xf>
    <xf numFmtId="0" fontId="27" fillId="13" borderId="3" xfId="0" applyFont="1" applyFill="1" applyBorder="1" applyAlignment="1">
      <alignment horizontal="center"/>
    </xf>
    <xf numFmtId="0" fontId="27" fillId="13" borderId="45" xfId="0" applyFont="1" applyFill="1" applyBorder="1" applyAlignment="1">
      <alignment horizontal="center"/>
    </xf>
    <xf numFmtId="0" fontId="27" fillId="13" borderId="46" xfId="0" applyFont="1" applyFill="1" applyBorder="1" applyAlignment="1">
      <alignment horizontal="center"/>
    </xf>
    <xf numFmtId="0" fontId="26" fillId="9" borderId="19" xfId="0" applyFont="1" applyFill="1" applyBorder="1" applyAlignment="1">
      <alignment horizontal="center" vertical="center"/>
    </xf>
    <xf numFmtId="0" fontId="26" fillId="9" borderId="20" xfId="0" applyFont="1" applyFill="1" applyBorder="1" applyAlignment="1">
      <alignment horizontal="center" vertical="center" wrapText="1"/>
    </xf>
    <xf numFmtId="0" fontId="26" fillId="9" borderId="21" xfId="0" applyFont="1" applyFill="1" applyBorder="1" applyAlignment="1">
      <alignment horizontal="center" vertical="center" wrapText="1"/>
    </xf>
    <xf numFmtId="0" fontId="0" fillId="0" borderId="23" xfId="0" applyBorder="1" applyAlignment="1">
      <alignment horizontal="center"/>
    </xf>
    <xf numFmtId="0" fontId="0" fillId="0" borderId="17" xfId="0" applyBorder="1"/>
    <xf numFmtId="0" fontId="27" fillId="13" borderId="5" xfId="0" applyFont="1" applyFill="1" applyBorder="1" applyAlignment="1">
      <alignment horizontal="center"/>
    </xf>
    <xf numFmtId="0" fontId="27" fillId="13" borderId="6" xfId="0" applyFont="1" applyFill="1" applyBorder="1" applyAlignment="1">
      <alignment horizontal="center"/>
    </xf>
    <xf numFmtId="0" fontId="27" fillId="13" borderId="7" xfId="0" applyFont="1" applyFill="1" applyBorder="1" applyAlignment="1">
      <alignment horizontal="center"/>
    </xf>
    <xf numFmtId="0" fontId="0" fillId="0" borderId="24" xfId="0" applyBorder="1"/>
    <xf numFmtId="0" fontId="25" fillId="8" borderId="47" xfId="0" applyFont="1" applyFill="1" applyBorder="1" applyAlignment="1">
      <alignment horizontal="center"/>
    </xf>
    <xf numFmtId="0" fontId="25" fillId="8" borderId="0" xfId="0" applyFont="1" applyFill="1" applyAlignment="1">
      <alignment horizontal="center"/>
    </xf>
    <xf numFmtId="0" fontId="28" fillId="9" borderId="19" xfId="0" applyFont="1" applyFill="1" applyBorder="1" applyAlignment="1">
      <alignment horizontal="center" vertical="center"/>
    </xf>
    <xf numFmtId="0" fontId="28" fillId="9" borderId="20" xfId="0" applyFont="1" applyFill="1" applyBorder="1" applyAlignment="1">
      <alignment horizontal="center" vertical="center" wrapText="1"/>
    </xf>
    <xf numFmtId="0" fontId="28" fillId="9" borderId="21" xfId="0" applyFont="1" applyFill="1" applyBorder="1" applyAlignment="1">
      <alignment horizontal="center" vertical="center" wrapText="1"/>
    </xf>
    <xf numFmtId="0" fontId="25" fillId="8" borderId="47" xfId="0" applyFont="1" applyFill="1" applyBorder="1"/>
    <xf numFmtId="0" fontId="25" fillId="8" borderId="0" xfId="0" applyFont="1" applyFill="1"/>
    <xf numFmtId="0" fontId="26" fillId="9" borderId="2" xfId="0" applyFont="1" applyFill="1" applyBorder="1" applyAlignment="1">
      <alignment horizontal="center"/>
    </xf>
    <xf numFmtId="0" fontId="0" fillId="0" borderId="2" xfId="0" applyBorder="1"/>
    <xf numFmtId="0" fontId="26" fillId="9" borderId="3" xfId="0" applyFont="1" applyFill="1" applyBorder="1" applyAlignment="1">
      <alignment horizontal="center"/>
    </xf>
    <xf numFmtId="0" fontId="26" fillId="9" borderId="4" xfId="0" applyFont="1" applyFill="1" applyBorder="1" applyAlignment="1">
      <alignment horizontal="center"/>
    </xf>
    <xf numFmtId="0" fontId="26" fillId="9" borderId="22" xfId="0" applyFont="1" applyFill="1" applyBorder="1" applyAlignment="1">
      <alignment horizontal="center"/>
    </xf>
    <xf numFmtId="0" fontId="0" fillId="0" borderId="22" xfId="0" applyBorder="1"/>
    <xf numFmtId="0" fontId="0" fillId="0" borderId="17" xfId="2" applyNumberFormat="1" applyFont="1" applyBorder="1"/>
    <xf numFmtId="0" fontId="26" fillId="9" borderId="19" xfId="0" applyFont="1" applyFill="1" applyBorder="1" applyAlignment="1">
      <alignment horizontal="center" vertical="center" wrapText="1"/>
    </xf>
    <xf numFmtId="0" fontId="17" fillId="0" borderId="4" xfId="0" applyFont="1" applyBorder="1" applyAlignment="1">
      <alignment horizontal="center"/>
    </xf>
    <xf numFmtId="0" fontId="17" fillId="0" borderId="22" xfId="0" applyFont="1" applyBorder="1" applyAlignment="1">
      <alignment horizontal="center"/>
    </xf>
    <xf numFmtId="0" fontId="17" fillId="10" borderId="4" xfId="0" applyFont="1" applyFill="1" applyBorder="1" applyAlignment="1">
      <alignment horizontal="center"/>
    </xf>
    <xf numFmtId="0" fontId="17" fillId="10" borderId="22" xfId="0" applyFont="1" applyFill="1" applyBorder="1" applyAlignment="1">
      <alignment horizontal="center"/>
    </xf>
    <xf numFmtId="10" fontId="19" fillId="13" borderId="4" xfId="2" applyNumberFormat="1" applyFont="1" applyFill="1" applyBorder="1" applyAlignment="1">
      <alignment horizontal="center"/>
    </xf>
    <xf numFmtId="10" fontId="19" fillId="16" borderId="22" xfId="2" applyNumberFormat="1" applyFont="1" applyFill="1" applyBorder="1" applyAlignment="1">
      <alignment horizontal="center"/>
    </xf>
    <xf numFmtId="9" fontId="20" fillId="8" borderId="23" xfId="2" applyFont="1" applyFill="1" applyBorder="1" applyAlignment="1">
      <alignment horizontal="center"/>
    </xf>
    <xf numFmtId="0" fontId="18" fillId="8" borderId="45" xfId="0" applyFont="1" applyFill="1" applyBorder="1" applyAlignment="1">
      <alignment horizontal="center" vertical="center"/>
    </xf>
    <xf numFmtId="0" fontId="16" fillId="0" borderId="2" xfId="0" applyFont="1" applyBorder="1" applyAlignment="1">
      <alignment horizontal="center"/>
    </xf>
    <xf numFmtId="0" fontId="16" fillId="10" borderId="2" xfId="0" applyFont="1" applyFill="1" applyBorder="1" applyAlignment="1">
      <alignment horizontal="center"/>
    </xf>
    <xf numFmtId="165" fontId="22" fillId="0" borderId="1" xfId="1" applyFont="1" applyBorder="1" applyAlignment="1">
      <alignment horizontal="center"/>
    </xf>
    <xf numFmtId="165" fontId="22" fillId="10" borderId="1" xfId="1" applyFont="1" applyFill="1" applyBorder="1" applyAlignment="1">
      <alignment horizontal="center"/>
    </xf>
    <xf numFmtId="0" fontId="29" fillId="8" borderId="27" xfId="0" applyFont="1" applyFill="1" applyBorder="1" applyAlignment="1">
      <alignment horizontal="center" vertical="center"/>
    </xf>
    <xf numFmtId="0" fontId="18" fillId="8" borderId="13" xfId="0" applyFont="1" applyFill="1" applyBorder="1" applyAlignment="1">
      <alignment horizontal="center" vertical="center" wrapText="1"/>
    </xf>
    <xf numFmtId="0" fontId="18" fillId="8" borderId="27" xfId="0" applyFont="1" applyFill="1" applyBorder="1" applyAlignment="1">
      <alignment horizontal="center" vertical="center" wrapText="1"/>
    </xf>
    <xf numFmtId="0" fontId="20" fillId="8" borderId="1" xfId="0" applyFont="1" applyFill="1" applyBorder="1" applyAlignment="1">
      <alignment horizontal="center" wrapText="1"/>
    </xf>
    <xf numFmtId="0" fontId="16" fillId="0" borderId="1" xfId="0" applyFont="1" applyBorder="1" applyAlignment="1">
      <alignment horizontal="center" vertical="center" wrapText="1"/>
    </xf>
    <xf numFmtId="0" fontId="16" fillId="10" borderId="1" xfId="0" applyFont="1" applyFill="1" applyBorder="1" applyAlignment="1">
      <alignment horizontal="center" vertical="center" wrapText="1"/>
    </xf>
    <xf numFmtId="0" fontId="20" fillId="8" borderId="1" xfId="0" applyFont="1" applyFill="1" applyBorder="1" applyAlignment="1">
      <alignment horizontal="center" vertical="center" wrapText="1"/>
    </xf>
    <xf numFmtId="0" fontId="0" fillId="0" borderId="0" xfId="0" applyAlignment="1">
      <alignment vertical="center" wrapText="1"/>
    </xf>
    <xf numFmtId="165" fontId="20" fillId="8" borderId="1" xfId="0" applyNumberFormat="1" applyFont="1" applyFill="1" applyBorder="1" applyAlignment="1">
      <alignment horizontal="center"/>
    </xf>
    <xf numFmtId="165" fontId="31" fillId="0" borderId="1" xfId="1" applyFont="1" applyBorder="1" applyAlignment="1">
      <alignment horizontal="center"/>
    </xf>
    <xf numFmtId="165" fontId="31" fillId="10" borderId="1" xfId="0" applyNumberFormat="1" applyFont="1" applyFill="1" applyBorder="1" applyAlignment="1">
      <alignment horizontal="center"/>
    </xf>
    <xf numFmtId="164" fontId="31" fillId="0" borderId="1" xfId="0" applyNumberFormat="1" applyFont="1" applyBorder="1" applyAlignment="1">
      <alignment horizontal="center"/>
    </xf>
    <xf numFmtId="165" fontId="31" fillId="0" borderId="1" xfId="0" applyNumberFormat="1" applyFont="1" applyBorder="1" applyAlignment="1">
      <alignment horizontal="center"/>
    </xf>
    <xf numFmtId="0" fontId="27" fillId="13" borderId="45" xfId="0" applyFont="1" applyFill="1" applyBorder="1"/>
    <xf numFmtId="0" fontId="27" fillId="13" borderId="46" xfId="0" applyFont="1" applyFill="1" applyBorder="1"/>
    <xf numFmtId="0" fontId="27" fillId="13" borderId="5" xfId="0" applyFont="1" applyFill="1" applyBorder="1"/>
    <xf numFmtId="0" fontId="27" fillId="13" borderId="6" xfId="0" applyFont="1" applyFill="1" applyBorder="1"/>
    <xf numFmtId="0" fontId="27" fillId="13" borderId="7" xfId="0" applyFont="1" applyFill="1" applyBorder="1"/>
    <xf numFmtId="0" fontId="27" fillId="13" borderId="29" xfId="0" applyFont="1" applyFill="1" applyBorder="1"/>
    <xf numFmtId="0" fontId="27" fillId="13" borderId="3" xfId="0" applyFont="1" applyFill="1" applyBorder="1"/>
    <xf numFmtId="0" fontId="28" fillId="9" borderId="19" xfId="0" applyFont="1" applyFill="1" applyBorder="1" applyAlignment="1">
      <alignment horizontal="center" vertical="center" wrapText="1"/>
    </xf>
    <xf numFmtId="10" fontId="9" fillId="0" borderId="9" xfId="2" applyNumberFormat="1" applyFont="1" applyBorder="1" applyAlignment="1">
      <alignment horizontal="center" vertical="center" wrapText="1"/>
    </xf>
    <xf numFmtId="10" fontId="11" fillId="0" borderId="9" xfId="2" applyNumberFormat="1" applyFont="1" applyBorder="1" applyAlignment="1">
      <alignment horizontal="center" vertical="center" wrapText="1"/>
    </xf>
    <xf numFmtId="10" fontId="11" fillId="0" borderId="9" xfId="2" applyNumberFormat="1" applyFont="1" applyFill="1" applyBorder="1" applyAlignment="1">
      <alignment horizontal="center" vertical="center" wrapText="1"/>
    </xf>
    <xf numFmtId="10" fontId="2" fillId="13" borderId="21" xfId="2" applyNumberFormat="1" applyFont="1" applyFill="1" applyBorder="1" applyAlignment="1">
      <alignment horizontal="center" vertical="center" wrapText="1"/>
    </xf>
    <xf numFmtId="10" fontId="11" fillId="0" borderId="34" xfId="2" applyNumberFormat="1" applyFont="1" applyBorder="1" applyAlignment="1">
      <alignment horizontal="center" vertical="center" wrapText="1"/>
    </xf>
    <xf numFmtId="10" fontId="9" fillId="0" borderId="34" xfId="2" applyNumberFormat="1" applyFont="1" applyFill="1" applyBorder="1" applyAlignment="1">
      <alignment horizontal="center" vertical="center" wrapText="1"/>
    </xf>
    <xf numFmtId="10" fontId="13" fillId="7" borderId="1" xfId="3" applyNumberFormat="1" applyFont="1" applyFill="1" applyBorder="1" applyAlignment="1">
      <alignment horizontal="center" vertical="center" wrapText="1"/>
    </xf>
    <xf numFmtId="10" fontId="9" fillId="0" borderId="9" xfId="2" applyNumberFormat="1" applyFont="1" applyFill="1" applyBorder="1" applyAlignment="1">
      <alignment horizontal="center" vertical="center" wrapText="1"/>
    </xf>
    <xf numFmtId="10" fontId="9" fillId="0" borderId="34" xfId="2" applyNumberFormat="1" applyFont="1" applyBorder="1" applyAlignment="1">
      <alignment horizontal="center" vertical="center" wrapText="1"/>
    </xf>
    <xf numFmtId="10" fontId="0" fillId="0" borderId="0" xfId="0" applyNumberFormat="1"/>
    <xf numFmtId="0" fontId="19" fillId="17" borderId="41" xfId="0" applyFont="1" applyFill="1" applyBorder="1" applyAlignment="1">
      <alignment horizontal="center"/>
    </xf>
    <xf numFmtId="0" fontId="19" fillId="17" borderId="53" xfId="0" applyFont="1" applyFill="1" applyBorder="1" applyAlignment="1">
      <alignment horizontal="center"/>
    </xf>
    <xf numFmtId="10" fontId="19" fillId="17" borderId="53" xfId="0" applyNumberFormat="1" applyFont="1" applyFill="1" applyBorder="1" applyAlignment="1">
      <alignment horizontal="center"/>
    </xf>
    <xf numFmtId="10" fontId="20" fillId="8" borderId="44" xfId="0" applyNumberFormat="1" applyFont="1" applyFill="1" applyBorder="1" applyAlignment="1">
      <alignment horizont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17" xfId="0" applyBorder="1" applyAlignment="1">
      <alignment horizontal="center" vertical="center"/>
    </xf>
    <xf numFmtId="0" fontId="0" fillId="0" borderId="3" xfId="2" applyNumberFormat="1" applyFont="1" applyBorder="1" applyAlignment="1">
      <alignment horizontal="center"/>
    </xf>
    <xf numFmtId="0" fontId="0" fillId="0" borderId="4" xfId="2" applyNumberFormat="1" applyFont="1" applyBorder="1" applyAlignment="1">
      <alignment horizontal="center"/>
    </xf>
    <xf numFmtId="2" fontId="0" fillId="0" borderId="4" xfId="2" applyNumberFormat="1" applyFont="1" applyBorder="1" applyAlignment="1">
      <alignment horizontal="center"/>
    </xf>
    <xf numFmtId="0" fontId="0" fillId="0" borderId="4" xfId="2" applyNumberFormat="1" applyFont="1" applyBorder="1" applyAlignment="1">
      <alignment horizontal="center" vertical="center"/>
    </xf>
    <xf numFmtId="0" fontId="0" fillId="0" borderId="22" xfId="0" applyBorder="1" applyAlignment="1">
      <alignment horizontal="center" vertical="center"/>
    </xf>
    <xf numFmtId="0" fontId="2" fillId="13" borderId="20" xfId="2" applyNumberFormat="1" applyFont="1" applyFill="1" applyBorder="1" applyAlignment="1">
      <alignment horizontal="center" vertical="center" wrapText="1"/>
    </xf>
    <xf numFmtId="166" fontId="2" fillId="13" borderId="20" xfId="2" applyNumberFormat="1" applyFont="1" applyFill="1" applyBorder="1" applyAlignment="1">
      <alignment horizontal="center" vertical="center" wrapText="1"/>
    </xf>
    <xf numFmtId="0" fontId="35" fillId="8" borderId="27" xfId="0" applyFont="1" applyFill="1" applyBorder="1" applyAlignment="1">
      <alignment horizontal="center" vertical="center" wrapText="1"/>
    </xf>
    <xf numFmtId="10" fontId="17" fillId="0" borderId="1" xfId="2" applyNumberFormat="1" applyFont="1" applyBorder="1" applyAlignment="1">
      <alignment horizontal="center"/>
    </xf>
    <xf numFmtId="10" fontId="17" fillId="10" borderId="1" xfId="2" applyNumberFormat="1" applyFont="1" applyFill="1" applyBorder="1" applyAlignment="1">
      <alignment horizontal="center"/>
    </xf>
    <xf numFmtId="0" fontId="0" fillId="0" borderId="24" xfId="0" applyBorder="1" applyAlignment="1">
      <alignment horizontal="center"/>
    </xf>
    <xf numFmtId="0" fontId="0" fillId="0" borderId="17" xfId="0" applyBorder="1" applyAlignment="1">
      <alignment horizontal="center"/>
    </xf>
    <xf numFmtId="0" fontId="2" fillId="0" borderId="22" xfId="0" applyFont="1" applyBorder="1" applyAlignment="1">
      <alignment horizontal="left" vertical="center" wrapText="1"/>
    </xf>
    <xf numFmtId="0" fontId="6" fillId="4" borderId="19"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2" fillId="13" borderId="20"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13" borderId="21" xfId="0" applyFont="1" applyFill="1" applyBorder="1" applyAlignment="1">
      <alignment horizontal="left" vertical="center" wrapText="1"/>
    </xf>
    <xf numFmtId="0" fontId="2" fillId="13" borderId="22" xfId="0" applyFont="1" applyFill="1" applyBorder="1" applyAlignment="1">
      <alignment horizontal="left" vertical="center" wrapText="1"/>
    </xf>
    <xf numFmtId="0" fontId="6" fillId="4" borderId="23" xfId="0" applyFont="1" applyFill="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3" fillId="0" borderId="1" xfId="0" applyFont="1" applyBorder="1" applyAlignment="1">
      <alignment horizontal="left" vertical="center"/>
    </xf>
    <xf numFmtId="0" fontId="3" fillId="0" borderId="13" xfId="0" applyFont="1" applyBorder="1" applyAlignment="1">
      <alignment horizontal="left" vertical="center"/>
    </xf>
    <xf numFmtId="0" fontId="0" fillId="0" borderId="0" xfId="0" applyAlignment="1">
      <alignment horizontal="center"/>
    </xf>
    <xf numFmtId="0" fontId="10" fillId="0" borderId="0" xfId="0" applyFont="1" applyAlignment="1">
      <alignment horizontal="center" vertical="center" wrapText="1"/>
    </xf>
    <xf numFmtId="0" fontId="10" fillId="0" borderId="0" xfId="0" applyFont="1" applyAlignment="1">
      <alignment horizontal="center" vertical="center"/>
    </xf>
    <xf numFmtId="0" fontId="3" fillId="0" borderId="10" xfId="0" applyFont="1" applyBorder="1" applyAlignment="1">
      <alignment horizontal="left"/>
    </xf>
    <xf numFmtId="0" fontId="3" fillId="0" borderId="11" xfId="0" applyFont="1" applyBorder="1" applyAlignment="1">
      <alignment horizontal="left"/>
    </xf>
    <xf numFmtId="0" fontId="3" fillId="0" borderId="12" xfId="0" applyFont="1" applyBorder="1" applyAlignment="1">
      <alignment horizontal="left"/>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3" fillId="0" borderId="8" xfId="0" applyFont="1" applyBorder="1" applyAlignment="1">
      <alignment horizontal="center"/>
    </xf>
    <xf numFmtId="0" fontId="3" fillId="0" borderId="0" xfId="0" applyFont="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xf>
    <xf numFmtId="0" fontId="3" fillId="0" borderId="17" xfId="0" applyFont="1" applyBorder="1" applyAlignment="1">
      <alignment horizontal="center"/>
    </xf>
    <xf numFmtId="0" fontId="11" fillId="5" borderId="18" xfId="0" applyFont="1" applyFill="1" applyBorder="1" applyAlignment="1">
      <alignment horizontal="center" vertical="center" wrapText="1"/>
    </xf>
    <xf numFmtId="0" fontId="11" fillId="5" borderId="26" xfId="0" applyFont="1" applyFill="1" applyBorder="1" applyAlignment="1">
      <alignment horizontal="center" vertical="center" wrapText="1"/>
    </xf>
    <xf numFmtId="0" fontId="3" fillId="13" borderId="30" xfId="0" applyFont="1" applyFill="1" applyBorder="1" applyAlignment="1">
      <alignment horizontal="center" vertical="center" wrapText="1"/>
    </xf>
    <xf numFmtId="0" fontId="3" fillId="13" borderId="32" xfId="0" applyFont="1" applyFill="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11" fillId="5" borderId="7"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5" fillId="9" borderId="19" xfId="0" applyFont="1" applyFill="1" applyBorder="1" applyAlignment="1">
      <alignment horizontal="center"/>
    </xf>
    <xf numFmtId="0" fontId="15" fillId="9" borderId="21" xfId="0" applyFont="1" applyFill="1" applyBorder="1" applyAlignment="1">
      <alignment horizontal="center"/>
    </xf>
    <xf numFmtId="0" fontId="21" fillId="0" borderId="48" xfId="2" applyNumberFormat="1" applyFont="1" applyBorder="1" applyAlignment="1">
      <alignment horizontal="center"/>
    </xf>
    <xf numFmtId="0" fontId="21" fillId="0" borderId="49" xfId="2" applyNumberFormat="1" applyFont="1" applyBorder="1" applyAlignment="1">
      <alignment horizontal="center"/>
    </xf>
    <xf numFmtId="0" fontId="18" fillId="8" borderId="1" xfId="0" applyFont="1" applyFill="1" applyBorder="1" applyAlignment="1">
      <alignment horizontal="center"/>
    </xf>
    <xf numFmtId="0" fontId="25" fillId="8" borderId="1" xfId="0" applyFont="1" applyFill="1" applyBorder="1" applyAlignment="1">
      <alignment horizontal="center"/>
    </xf>
    <xf numFmtId="0" fontId="25" fillId="8" borderId="47" xfId="0" applyFont="1" applyFill="1" applyBorder="1" applyAlignment="1">
      <alignment horizontal="center"/>
    </xf>
    <xf numFmtId="0" fontId="25" fillId="8" borderId="0" xfId="0" applyFont="1" applyFill="1" applyAlignment="1">
      <alignment horizontal="center"/>
    </xf>
    <xf numFmtId="0" fontId="15" fillId="9" borderId="1" xfId="0" applyFont="1" applyFill="1" applyBorder="1" applyAlignment="1">
      <alignment horizontal="center"/>
    </xf>
    <xf numFmtId="0" fontId="15" fillId="9" borderId="2" xfId="0" applyFont="1" applyFill="1" applyBorder="1" applyAlignment="1">
      <alignment horizontal="center"/>
    </xf>
    <xf numFmtId="0" fontId="15" fillId="9" borderId="3" xfId="0" applyFont="1" applyFill="1" applyBorder="1" applyAlignment="1">
      <alignment horizontal="center"/>
    </xf>
    <xf numFmtId="0" fontId="27" fillId="13" borderId="45" xfId="0" applyFont="1" applyFill="1" applyBorder="1" applyAlignment="1">
      <alignment horizontal="center"/>
    </xf>
    <xf numFmtId="0" fontId="27" fillId="13" borderId="46" xfId="0" applyFont="1" applyFill="1" applyBorder="1" applyAlignment="1">
      <alignment horizontal="center"/>
    </xf>
    <xf numFmtId="0" fontId="27" fillId="13" borderId="5" xfId="0" applyFont="1" applyFill="1" applyBorder="1" applyAlignment="1">
      <alignment horizontal="center"/>
    </xf>
    <xf numFmtId="0" fontId="27" fillId="13" borderId="6" xfId="0" applyFont="1" applyFill="1" applyBorder="1" applyAlignment="1">
      <alignment horizontal="center"/>
    </xf>
    <xf numFmtId="0" fontId="27" fillId="13" borderId="7" xfId="0" applyFont="1" applyFill="1" applyBorder="1" applyAlignment="1">
      <alignment horizontal="center"/>
    </xf>
    <xf numFmtId="0" fontId="27" fillId="13" borderId="29" xfId="0" applyFont="1" applyFill="1" applyBorder="1" applyAlignment="1">
      <alignment horizontal="center"/>
    </xf>
    <xf numFmtId="0" fontId="27" fillId="13" borderId="3" xfId="0" applyFont="1" applyFill="1" applyBorder="1" applyAlignment="1">
      <alignment horizontal="center"/>
    </xf>
    <xf numFmtId="0" fontId="21" fillId="0" borderId="2" xfId="2" applyNumberFormat="1" applyFont="1" applyBorder="1" applyAlignment="1">
      <alignment horizontal="center"/>
    </xf>
    <xf numFmtId="0" fontId="21" fillId="0" borderId="29" xfId="2" applyNumberFormat="1" applyFont="1" applyBorder="1" applyAlignment="1">
      <alignment horizontal="center"/>
    </xf>
    <xf numFmtId="0" fontId="27" fillId="13" borderId="10" xfId="0" applyFont="1" applyFill="1" applyBorder="1" applyAlignment="1">
      <alignment horizontal="center"/>
    </xf>
    <xf numFmtId="0" fontId="27" fillId="13" borderId="11" xfId="0" applyFont="1" applyFill="1" applyBorder="1" applyAlignment="1">
      <alignment horizontal="center"/>
    </xf>
    <xf numFmtId="0" fontId="27" fillId="13" borderId="12" xfId="0" applyFont="1" applyFill="1" applyBorder="1" applyAlignment="1">
      <alignment horizontal="center"/>
    </xf>
    <xf numFmtId="0" fontId="0" fillId="0" borderId="28" xfId="0" applyBorder="1" applyAlignment="1">
      <alignment horizontal="center"/>
    </xf>
    <xf numFmtId="0" fontId="18" fillId="8" borderId="2" xfId="0" applyFont="1" applyFill="1" applyBorder="1" applyAlignment="1">
      <alignment horizontal="center"/>
    </xf>
    <xf numFmtId="0" fontId="18" fillId="8" borderId="38" xfId="0" applyFont="1" applyFill="1" applyBorder="1" applyAlignment="1">
      <alignment horizontal="center"/>
    </xf>
    <xf numFmtId="0" fontId="18" fillId="8" borderId="39" xfId="0" applyFont="1" applyFill="1" applyBorder="1" applyAlignment="1">
      <alignment horizontal="center"/>
    </xf>
    <xf numFmtId="0" fontId="18" fillId="8" borderId="52" xfId="0" applyFont="1" applyFill="1" applyBorder="1" applyAlignment="1">
      <alignment horizontal="center"/>
    </xf>
    <xf numFmtId="0" fontId="18" fillId="8" borderId="13" xfId="0" applyFont="1" applyFill="1" applyBorder="1" applyAlignment="1">
      <alignment horizontal="center" vertical="center"/>
    </xf>
    <xf numFmtId="0" fontId="18" fillId="8" borderId="27" xfId="0" applyFont="1" applyFill="1" applyBorder="1" applyAlignment="1">
      <alignment horizontal="center" vertical="center"/>
    </xf>
    <xf numFmtId="0" fontId="18" fillId="8" borderId="18" xfId="0" applyFont="1" applyFill="1" applyBorder="1" applyAlignment="1">
      <alignment horizontal="center" vertical="center"/>
    </xf>
    <xf numFmtId="0" fontId="18" fillId="8" borderId="26" xfId="0" applyFont="1" applyFill="1" applyBorder="1" applyAlignment="1">
      <alignment horizontal="center" vertical="center"/>
    </xf>
    <xf numFmtId="0" fontId="32" fillId="8" borderId="0" xfId="0" applyFont="1" applyFill="1" applyAlignment="1">
      <alignment horizontal="center" vertical="center"/>
    </xf>
    <xf numFmtId="0" fontId="18" fillId="8" borderId="8" xfId="0" applyFont="1" applyFill="1" applyBorder="1" applyAlignment="1">
      <alignment horizontal="center" vertical="center"/>
    </xf>
    <xf numFmtId="0" fontId="18" fillId="8" borderId="14" xfId="0" applyFont="1" applyFill="1" applyBorder="1" applyAlignment="1">
      <alignment horizontal="center" vertical="center"/>
    </xf>
    <xf numFmtId="0" fontId="18" fillId="8" borderId="45" xfId="0" applyFont="1" applyFill="1" applyBorder="1" applyAlignment="1">
      <alignment horizontal="center" vertical="center"/>
    </xf>
    <xf numFmtId="0" fontId="18" fillId="8" borderId="50" xfId="0" applyFont="1" applyFill="1" applyBorder="1" applyAlignment="1">
      <alignment horizontal="center" vertical="center"/>
    </xf>
    <xf numFmtId="0" fontId="18" fillId="8" borderId="19" xfId="0" applyFont="1" applyFill="1" applyBorder="1" applyAlignment="1">
      <alignment horizontal="center"/>
    </xf>
    <xf numFmtId="0" fontId="18" fillId="8" borderId="20" xfId="0" applyFont="1" applyFill="1" applyBorder="1" applyAlignment="1">
      <alignment horizontal="center"/>
    </xf>
    <xf numFmtId="0" fontId="18" fillId="8" borderId="21" xfId="0" applyFont="1" applyFill="1" applyBorder="1" applyAlignment="1">
      <alignment horizontal="center"/>
    </xf>
    <xf numFmtId="0" fontId="18" fillId="8" borderId="29" xfId="0" applyFont="1" applyFill="1" applyBorder="1" applyAlignment="1">
      <alignment horizontal="center"/>
    </xf>
    <xf numFmtId="0" fontId="18" fillId="8" borderId="3" xfId="0" applyFont="1" applyFill="1" applyBorder="1" applyAlignment="1">
      <alignment horizontal="center"/>
    </xf>
    <xf numFmtId="0" fontId="18" fillId="8" borderId="13" xfId="0" applyFont="1" applyFill="1" applyBorder="1" applyAlignment="1">
      <alignment horizontal="center" vertical="center" wrapText="1"/>
    </xf>
    <xf numFmtId="0" fontId="18" fillId="8" borderId="27" xfId="0" applyFont="1" applyFill="1" applyBorder="1" applyAlignment="1">
      <alignment horizontal="center" vertical="center" wrapText="1"/>
    </xf>
    <xf numFmtId="0" fontId="30" fillId="8" borderId="51" xfId="0" applyFont="1" applyFill="1" applyBorder="1" applyAlignment="1">
      <alignment horizontal="center" vertical="center" wrapText="1"/>
    </xf>
    <xf numFmtId="0" fontId="30" fillId="8" borderId="27" xfId="0" applyFont="1" applyFill="1" applyBorder="1" applyAlignment="1">
      <alignment horizontal="center" vertical="center" wrapText="1"/>
    </xf>
  </cellXfs>
  <cellStyles count="4">
    <cellStyle name="Moneda" xfId="1" builtinId="4"/>
    <cellStyle name="Normal" xfId="0" builtinId="0"/>
    <cellStyle name="Normal 4 2 4" xfId="3" xr:uid="{33EA118C-966B-4F9D-9C69-F05F2A90D08C}"/>
    <cellStyle name="Porcentaje" xfId="2" builtinId="5"/>
  </cellStyles>
  <dxfs count="0"/>
  <tableStyles count="0" defaultTableStyle="TableStyleMedium2" defaultPivotStyle="PivotStyleLight16"/>
  <colors>
    <mruColors>
      <color rgb="FF660033"/>
      <color rgb="FFFBD7DA"/>
      <color rgb="FFCCCCFF"/>
      <color rgb="FFF16F85"/>
      <color rgb="FFE8B6B6"/>
      <color rgb="FF990033"/>
      <color rgb="FFFFF8E5"/>
      <color rgb="FFB9B7B7"/>
      <color rgb="FFB0ACAC"/>
      <color rgb="FFA1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647380</xdr:colOff>
      <xdr:row>48</xdr:row>
      <xdr:rowOff>190446</xdr:rowOff>
    </xdr:from>
    <xdr:to>
      <xdr:col>1</xdr:col>
      <xdr:colOff>3440367</xdr:colOff>
      <xdr:row>53</xdr:row>
      <xdr:rowOff>75079</xdr:rowOff>
    </xdr:to>
    <xdr:sp macro="" textlink="">
      <xdr:nvSpPr>
        <xdr:cNvPr id="6" name="CuadroTexto 5">
          <a:extLst>
            <a:ext uri="{FF2B5EF4-FFF2-40B4-BE49-F238E27FC236}">
              <a16:creationId xmlns:a16="http://schemas.microsoft.com/office/drawing/2014/main" id="{CBEB65A6-255C-4EC6-A31C-8600ECA28F23}"/>
            </a:ext>
          </a:extLst>
        </xdr:cNvPr>
        <xdr:cNvSpPr txBox="1"/>
      </xdr:nvSpPr>
      <xdr:spPr>
        <a:xfrm>
          <a:off x="2104145" y="46694858"/>
          <a:ext cx="2792987" cy="1016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200" b="1">
              <a:latin typeface="Arial" panose="020B0604020202020204" pitchFamily="34" charset="0"/>
              <a:cs typeface="Arial" panose="020B0604020202020204" pitchFamily="34" charset="0"/>
            </a:rPr>
            <a:t>Elaboró:</a:t>
          </a:r>
        </a:p>
        <a:p>
          <a:pPr algn="ctr"/>
          <a:endParaRPr lang="es-MX" sz="1200" b="1">
            <a:latin typeface="Arial" panose="020B0604020202020204" pitchFamily="34" charset="0"/>
            <a:cs typeface="Arial" panose="020B0604020202020204" pitchFamily="34" charset="0"/>
          </a:endParaRPr>
        </a:p>
        <a:p>
          <a:pPr algn="ctr"/>
          <a:endParaRPr lang="es-MX" sz="1200" b="1">
            <a:latin typeface="Arial" panose="020B0604020202020204" pitchFamily="34" charset="0"/>
            <a:cs typeface="Arial" panose="020B0604020202020204" pitchFamily="34" charset="0"/>
          </a:endParaRPr>
        </a:p>
        <a:p>
          <a:pPr algn="ctr"/>
          <a:r>
            <a:rPr lang="es-MX" sz="1200" b="1">
              <a:latin typeface="Arial" panose="020B0604020202020204" pitchFamily="34" charset="0"/>
              <a:cs typeface="Arial" panose="020B0604020202020204" pitchFamily="34" charset="0"/>
            </a:rPr>
            <a:t>Ing. Yara Zuaret Cruz García</a:t>
          </a:r>
        </a:p>
        <a:p>
          <a:pPr algn="ctr"/>
          <a:r>
            <a:rPr lang="es-MX" sz="1200" b="1">
              <a:latin typeface="Arial" panose="020B0604020202020204" pitchFamily="34" charset="0"/>
              <a:cs typeface="Arial" panose="020B0604020202020204" pitchFamily="34" charset="0"/>
            </a:rPr>
            <a:t>Secretaría de Obras Públicas y Desarrollo Urbano</a:t>
          </a:r>
        </a:p>
      </xdr:txBody>
    </xdr:sp>
    <xdr:clientData/>
  </xdr:twoCellAnchor>
  <xdr:twoCellAnchor>
    <xdr:from>
      <xdr:col>2</xdr:col>
      <xdr:colOff>2362200</xdr:colOff>
      <xdr:row>49</xdr:row>
      <xdr:rowOff>36339</xdr:rowOff>
    </xdr:from>
    <xdr:to>
      <xdr:col>3</xdr:col>
      <xdr:colOff>2495551</xdr:colOff>
      <xdr:row>54</xdr:row>
      <xdr:rowOff>52667</xdr:rowOff>
    </xdr:to>
    <xdr:sp macro="" textlink="">
      <xdr:nvSpPr>
        <xdr:cNvPr id="7" name="CuadroTexto 6">
          <a:extLst>
            <a:ext uri="{FF2B5EF4-FFF2-40B4-BE49-F238E27FC236}">
              <a16:creationId xmlns:a16="http://schemas.microsoft.com/office/drawing/2014/main" id="{52CE01F3-5271-44C5-BCA9-EB95DB66BD5E}"/>
            </a:ext>
          </a:extLst>
        </xdr:cNvPr>
        <xdr:cNvSpPr txBox="1"/>
      </xdr:nvSpPr>
      <xdr:spPr>
        <a:xfrm>
          <a:off x="7684994" y="48725898"/>
          <a:ext cx="3595969" cy="11929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200" b="1">
              <a:latin typeface="Arial" panose="020B0604020202020204" pitchFamily="34" charset="0"/>
              <a:cs typeface="Arial" panose="020B0604020202020204" pitchFamily="34" charset="0"/>
            </a:rPr>
            <a:t>Supervisó: </a:t>
          </a:r>
        </a:p>
        <a:p>
          <a:pPr algn="ctr"/>
          <a:endParaRPr lang="es-MX" sz="1200">
            <a:latin typeface="Arial" panose="020B0604020202020204" pitchFamily="34" charset="0"/>
            <a:cs typeface="Arial" panose="020B0604020202020204" pitchFamily="34" charset="0"/>
          </a:endParaRPr>
        </a:p>
        <a:p>
          <a:pPr algn="ctr"/>
          <a:endParaRPr lang="es-MX" sz="1200">
            <a:latin typeface="Arial" panose="020B0604020202020204" pitchFamily="34" charset="0"/>
            <a:cs typeface="Arial" panose="020B0604020202020204" pitchFamily="34" charset="0"/>
          </a:endParaRPr>
        </a:p>
        <a:p>
          <a:pPr algn="ctr"/>
          <a:r>
            <a:rPr lang="es-MX" sz="1200" b="1">
              <a:latin typeface="Arial" panose="020B0604020202020204" pitchFamily="34" charset="0"/>
              <a:cs typeface="Arial" panose="020B0604020202020204" pitchFamily="34" charset="0"/>
            </a:rPr>
            <a:t>M.P.P. Belem Gpe. Callejas Arteaga</a:t>
          </a:r>
        </a:p>
        <a:p>
          <a:pPr algn="ctr"/>
          <a:r>
            <a:rPr lang="es-MX" sz="1200" b="1">
              <a:latin typeface="Arial" panose="020B0604020202020204" pitchFamily="34" charset="0"/>
              <a:cs typeface="Arial" panose="020B0604020202020204" pitchFamily="34" charset="0"/>
            </a:rPr>
            <a:t>Secretaría Planeación y Evaluación</a:t>
          </a:r>
        </a:p>
      </xdr:txBody>
    </xdr:sp>
    <xdr:clientData/>
  </xdr:twoCellAnchor>
  <xdr:twoCellAnchor>
    <xdr:from>
      <xdr:col>4</xdr:col>
      <xdr:colOff>347383</xdr:colOff>
      <xdr:row>49</xdr:row>
      <xdr:rowOff>8298</xdr:rowOff>
    </xdr:from>
    <xdr:to>
      <xdr:col>4</xdr:col>
      <xdr:colOff>4410636</xdr:colOff>
      <xdr:row>53</xdr:row>
      <xdr:rowOff>103094</xdr:rowOff>
    </xdr:to>
    <xdr:sp macro="" textlink="">
      <xdr:nvSpPr>
        <xdr:cNvPr id="8" name="CuadroTexto 7">
          <a:extLst>
            <a:ext uri="{FF2B5EF4-FFF2-40B4-BE49-F238E27FC236}">
              <a16:creationId xmlns:a16="http://schemas.microsoft.com/office/drawing/2014/main" id="{C9133E57-C925-43C0-909E-5052E105A653}"/>
            </a:ext>
          </a:extLst>
        </xdr:cNvPr>
        <xdr:cNvSpPr txBox="1"/>
      </xdr:nvSpPr>
      <xdr:spPr>
        <a:xfrm>
          <a:off x="12472148" y="48697857"/>
          <a:ext cx="4063253" cy="1036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200" b="1">
              <a:latin typeface="Arial" panose="020B0604020202020204" pitchFamily="34" charset="0"/>
              <a:cs typeface="Arial" panose="020B0604020202020204" pitchFamily="34" charset="0"/>
            </a:rPr>
            <a:t>Autorizó: </a:t>
          </a:r>
        </a:p>
        <a:p>
          <a:pPr algn="ctr"/>
          <a:endParaRPr lang="es-MX" sz="1200" b="1">
            <a:latin typeface="Arial" panose="020B0604020202020204" pitchFamily="34" charset="0"/>
            <a:cs typeface="Arial" panose="020B0604020202020204" pitchFamily="34" charset="0"/>
          </a:endParaRPr>
        </a:p>
        <a:p>
          <a:pPr algn="ctr"/>
          <a:endParaRPr lang="es-MX" sz="1200" b="1">
            <a:latin typeface="Arial" panose="020B0604020202020204" pitchFamily="34" charset="0"/>
            <a:cs typeface="Arial" panose="020B0604020202020204" pitchFamily="34" charset="0"/>
          </a:endParaRPr>
        </a:p>
        <a:p>
          <a:pPr algn="ctr"/>
          <a:r>
            <a:rPr lang="es-MX" sz="1200" b="1">
              <a:latin typeface="Arial" panose="020B0604020202020204" pitchFamily="34" charset="0"/>
              <a:cs typeface="Arial" panose="020B0604020202020204" pitchFamily="34" charset="0"/>
            </a:rPr>
            <a:t>Mtra. Yeymi Yadira Solís Zavala</a:t>
          </a:r>
        </a:p>
        <a:p>
          <a:pPr algn="ctr"/>
          <a:r>
            <a:rPr lang="es-MX" sz="1200" b="1">
              <a:latin typeface="Arial" panose="020B0604020202020204" pitchFamily="34" charset="0"/>
              <a:cs typeface="Arial" panose="020B0604020202020204" pitchFamily="34" charset="0"/>
            </a:rPr>
            <a:t>Presidenta</a:t>
          </a:r>
          <a:r>
            <a:rPr lang="es-MX" sz="1200" b="1" baseline="0">
              <a:latin typeface="Arial" panose="020B0604020202020204" pitchFamily="34" charset="0"/>
              <a:cs typeface="Arial" panose="020B0604020202020204" pitchFamily="34" charset="0"/>
            </a:rPr>
            <a:t> Municipal Constitucional</a:t>
          </a:r>
          <a:endParaRPr lang="es-MX" sz="1200" b="1">
            <a:latin typeface="Arial" panose="020B0604020202020204" pitchFamily="34" charset="0"/>
            <a:cs typeface="Arial" panose="020B0604020202020204" pitchFamily="34" charset="0"/>
          </a:endParaRPr>
        </a:p>
      </xdr:txBody>
    </xdr:sp>
    <xdr:clientData/>
  </xdr:twoCellAnchor>
  <xdr:twoCellAnchor editAs="oneCell">
    <xdr:from>
      <xdr:col>0</xdr:col>
      <xdr:colOff>539750</xdr:colOff>
      <xdr:row>1</xdr:row>
      <xdr:rowOff>79375</xdr:rowOff>
    </xdr:from>
    <xdr:to>
      <xdr:col>1</xdr:col>
      <xdr:colOff>619125</xdr:colOff>
      <xdr:row>4</xdr:row>
      <xdr:rowOff>251616</xdr:rowOff>
    </xdr:to>
    <xdr:pic>
      <xdr:nvPicPr>
        <xdr:cNvPr id="2" name="Imagen 1">
          <a:extLst>
            <a:ext uri="{FF2B5EF4-FFF2-40B4-BE49-F238E27FC236}">
              <a16:creationId xmlns:a16="http://schemas.microsoft.com/office/drawing/2014/main" id="{F0587347-F767-B37E-A119-72DA7EFD698E}"/>
            </a:ext>
          </a:extLst>
        </xdr:cNvPr>
        <xdr:cNvPicPr>
          <a:picLocks noChangeAspect="1"/>
        </xdr:cNvPicPr>
      </xdr:nvPicPr>
      <xdr:blipFill>
        <a:blip xmlns:r="http://schemas.openxmlformats.org/officeDocument/2006/relationships" r:embed="rId1"/>
        <a:stretch>
          <a:fillRect/>
        </a:stretch>
      </xdr:blipFill>
      <xdr:spPr>
        <a:xfrm>
          <a:off x="539750" y="317500"/>
          <a:ext cx="1539875" cy="9024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564855</xdr:colOff>
      <xdr:row>0</xdr:row>
      <xdr:rowOff>0</xdr:rowOff>
    </xdr:from>
    <xdr:ext cx="1654547" cy="984395"/>
    <xdr:pic>
      <xdr:nvPicPr>
        <xdr:cNvPr id="5" name="Imagen 4">
          <a:extLst>
            <a:ext uri="{FF2B5EF4-FFF2-40B4-BE49-F238E27FC236}">
              <a16:creationId xmlns:a16="http://schemas.microsoft.com/office/drawing/2014/main" id="{A18E836F-5DB0-412E-8A6E-D208D9E533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4855" y="0"/>
          <a:ext cx="1654547" cy="984395"/>
        </a:xfrm>
        <a:prstGeom prst="rect">
          <a:avLst/>
        </a:prstGeom>
        <a:noFill/>
      </xdr:spPr>
    </xdr:pic>
    <xdr:clientData/>
  </xdr:oneCellAnchor>
  <xdr:oneCellAnchor>
    <xdr:from>
      <xdr:col>11</xdr:col>
      <xdr:colOff>51955</xdr:colOff>
      <xdr:row>0</xdr:row>
      <xdr:rowOff>155864</xdr:rowOff>
    </xdr:from>
    <xdr:ext cx="637758" cy="678903"/>
    <xdr:pic>
      <xdr:nvPicPr>
        <xdr:cNvPr id="6" name="Imagen 5">
          <a:extLst>
            <a:ext uri="{FF2B5EF4-FFF2-40B4-BE49-F238E27FC236}">
              <a16:creationId xmlns:a16="http://schemas.microsoft.com/office/drawing/2014/main" id="{3766373E-A266-4690-A428-8248DF359C37}"/>
            </a:ext>
          </a:extLst>
        </xdr:cNvPr>
        <xdr:cNvPicPr>
          <a:picLocks noChangeAspect="1"/>
        </xdr:cNvPicPr>
      </xdr:nvPicPr>
      <xdr:blipFill>
        <a:blip xmlns:r="http://schemas.openxmlformats.org/officeDocument/2006/relationships" r:embed="rId2"/>
        <a:stretch>
          <a:fillRect/>
        </a:stretch>
      </xdr:blipFill>
      <xdr:spPr>
        <a:xfrm>
          <a:off x="8433955" y="155864"/>
          <a:ext cx="637758" cy="678903"/>
        </a:xfrm>
        <a:prstGeom prst="rect">
          <a:avLst/>
        </a:prstGeom>
      </xdr:spPr>
    </xdr:pic>
    <xdr:clientData/>
  </xdr:oneCellAnchor>
  <xdr:oneCellAnchor>
    <xdr:from>
      <xdr:col>11</xdr:col>
      <xdr:colOff>935182</xdr:colOff>
      <xdr:row>0</xdr:row>
      <xdr:rowOff>173179</xdr:rowOff>
    </xdr:from>
    <xdr:ext cx="690115" cy="571501"/>
    <xdr:pic>
      <xdr:nvPicPr>
        <xdr:cNvPr id="7" name="Imagen 6">
          <a:extLst>
            <a:ext uri="{FF2B5EF4-FFF2-40B4-BE49-F238E27FC236}">
              <a16:creationId xmlns:a16="http://schemas.microsoft.com/office/drawing/2014/main" id="{2C268914-C52D-4E8A-BA80-E728E13AE448}"/>
            </a:ext>
          </a:extLst>
        </xdr:cNvPr>
        <xdr:cNvPicPr>
          <a:picLocks noChangeAspect="1"/>
        </xdr:cNvPicPr>
      </xdr:nvPicPr>
      <xdr:blipFill>
        <a:blip xmlns:r="http://schemas.openxmlformats.org/officeDocument/2006/relationships" r:embed="rId3"/>
        <a:stretch>
          <a:fillRect/>
        </a:stretch>
      </xdr:blipFill>
      <xdr:spPr>
        <a:xfrm>
          <a:off x="9145732" y="173179"/>
          <a:ext cx="690115" cy="571501"/>
        </a:xfrm>
        <a:prstGeom prst="rect">
          <a:avLst/>
        </a:prstGeom>
      </xdr:spPr>
    </xdr:pic>
    <xdr:clientData/>
  </xdr:oneCellAnchor>
  <xdr:twoCellAnchor>
    <xdr:from>
      <xdr:col>11</xdr:col>
      <xdr:colOff>813954</xdr:colOff>
      <xdr:row>0</xdr:row>
      <xdr:rowOff>86590</xdr:rowOff>
    </xdr:from>
    <xdr:to>
      <xdr:col>11</xdr:col>
      <xdr:colOff>813954</xdr:colOff>
      <xdr:row>3</xdr:row>
      <xdr:rowOff>121227</xdr:rowOff>
    </xdr:to>
    <xdr:cxnSp macro="">
      <xdr:nvCxnSpPr>
        <xdr:cNvPr id="8" name="Conector recto 7">
          <a:extLst>
            <a:ext uri="{FF2B5EF4-FFF2-40B4-BE49-F238E27FC236}">
              <a16:creationId xmlns:a16="http://schemas.microsoft.com/office/drawing/2014/main" id="{47A0CDD4-6B3A-4E49-A7EB-0771687A6C0D}"/>
            </a:ext>
          </a:extLst>
        </xdr:cNvPr>
        <xdr:cNvCxnSpPr/>
      </xdr:nvCxnSpPr>
      <xdr:spPr>
        <a:xfrm>
          <a:off x="9148329" y="86590"/>
          <a:ext cx="0" cy="606137"/>
        </a:xfrm>
        <a:prstGeom prst="line">
          <a:avLst/>
        </a:prstGeom>
        <a:ln w="28575">
          <a:solidFill>
            <a:srgbClr val="8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1099458</xdr:colOff>
      <xdr:row>49</xdr:row>
      <xdr:rowOff>117023</xdr:rowOff>
    </xdr:from>
    <xdr:to>
      <xdr:col>1</xdr:col>
      <xdr:colOff>2544536</xdr:colOff>
      <xdr:row>57</xdr:row>
      <xdr:rowOff>66677</xdr:rowOff>
    </xdr:to>
    <xdr:sp macro="" textlink="">
      <xdr:nvSpPr>
        <xdr:cNvPr id="9" name="CuadroTexto 8">
          <a:extLst>
            <a:ext uri="{FF2B5EF4-FFF2-40B4-BE49-F238E27FC236}">
              <a16:creationId xmlns:a16="http://schemas.microsoft.com/office/drawing/2014/main" id="{7A6A4A9F-CBF7-492E-A985-FAD2B2C25550}"/>
            </a:ext>
          </a:extLst>
        </xdr:cNvPr>
        <xdr:cNvSpPr txBox="1"/>
      </xdr:nvSpPr>
      <xdr:spPr>
        <a:xfrm>
          <a:off x="1099458" y="45905059"/>
          <a:ext cx="2751364" cy="14736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400" b="1">
              <a:latin typeface="Arial" panose="020B0604020202020204" pitchFamily="34" charset="0"/>
              <a:cs typeface="Arial" panose="020B0604020202020204" pitchFamily="34" charset="0"/>
            </a:rPr>
            <a:t>Elaboró:</a:t>
          </a:r>
        </a:p>
        <a:p>
          <a:pPr algn="ctr"/>
          <a:endParaRPr lang="es-MX" sz="1400" b="1">
            <a:latin typeface="Arial" panose="020B0604020202020204" pitchFamily="34" charset="0"/>
            <a:cs typeface="Arial" panose="020B0604020202020204" pitchFamily="34" charset="0"/>
          </a:endParaRPr>
        </a:p>
        <a:p>
          <a:pPr algn="ctr"/>
          <a:endParaRPr lang="es-MX" sz="1400" b="1">
            <a:latin typeface="Arial" panose="020B0604020202020204" pitchFamily="34" charset="0"/>
            <a:cs typeface="Arial" panose="020B0604020202020204" pitchFamily="34" charset="0"/>
          </a:endParaRPr>
        </a:p>
        <a:p>
          <a:pPr algn="ctr"/>
          <a:r>
            <a:rPr lang="es-MX" sz="1400" b="1">
              <a:latin typeface="Arial" panose="020B0604020202020204" pitchFamily="34" charset="0"/>
              <a:cs typeface="Arial" panose="020B0604020202020204" pitchFamily="34" charset="0"/>
            </a:rPr>
            <a:t>Ing. Yara Zuaret Cruz García</a:t>
          </a:r>
        </a:p>
        <a:p>
          <a:pPr algn="ctr"/>
          <a:r>
            <a:rPr lang="es-MX" sz="1400" b="1">
              <a:latin typeface="Arial" panose="020B0604020202020204" pitchFamily="34" charset="0"/>
              <a:cs typeface="Arial" panose="020B0604020202020204" pitchFamily="34" charset="0"/>
            </a:rPr>
            <a:t>Secretaría de Obras Públicas y Desarrollo Urbano</a:t>
          </a:r>
        </a:p>
      </xdr:txBody>
    </xdr:sp>
    <xdr:clientData/>
  </xdr:twoCellAnchor>
  <xdr:twoCellAnchor>
    <xdr:from>
      <xdr:col>4</xdr:col>
      <xdr:colOff>693964</xdr:colOff>
      <xdr:row>49</xdr:row>
      <xdr:rowOff>103415</xdr:rowOff>
    </xdr:from>
    <xdr:to>
      <xdr:col>5</xdr:col>
      <xdr:colOff>1121229</xdr:colOff>
      <xdr:row>57</xdr:row>
      <xdr:rowOff>62593</xdr:rowOff>
    </xdr:to>
    <xdr:sp macro="" textlink="">
      <xdr:nvSpPr>
        <xdr:cNvPr id="10" name="CuadroTexto 9">
          <a:extLst>
            <a:ext uri="{FF2B5EF4-FFF2-40B4-BE49-F238E27FC236}">
              <a16:creationId xmlns:a16="http://schemas.microsoft.com/office/drawing/2014/main" id="{F0CBA80F-3C19-41C1-85F6-9503DD3338EE}"/>
            </a:ext>
          </a:extLst>
        </xdr:cNvPr>
        <xdr:cNvSpPr txBox="1"/>
      </xdr:nvSpPr>
      <xdr:spPr>
        <a:xfrm>
          <a:off x="5551714" y="45891451"/>
          <a:ext cx="3434444" cy="14831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400" b="1">
              <a:latin typeface="Arial" panose="020B0604020202020204" pitchFamily="34" charset="0"/>
              <a:cs typeface="Arial" panose="020B0604020202020204" pitchFamily="34" charset="0"/>
            </a:rPr>
            <a:t>Supervisó: </a:t>
          </a:r>
        </a:p>
        <a:p>
          <a:pPr algn="ctr"/>
          <a:endParaRPr lang="es-MX" sz="1400">
            <a:latin typeface="Arial" panose="020B0604020202020204" pitchFamily="34" charset="0"/>
            <a:cs typeface="Arial" panose="020B0604020202020204" pitchFamily="34" charset="0"/>
          </a:endParaRPr>
        </a:p>
        <a:p>
          <a:pPr algn="ctr"/>
          <a:endParaRPr lang="es-MX" sz="1400">
            <a:latin typeface="Arial" panose="020B0604020202020204" pitchFamily="34" charset="0"/>
            <a:cs typeface="Arial" panose="020B0604020202020204" pitchFamily="34" charset="0"/>
          </a:endParaRPr>
        </a:p>
        <a:p>
          <a:pPr algn="ctr"/>
          <a:r>
            <a:rPr lang="es-MX" sz="1400" b="1">
              <a:latin typeface="Arial" panose="020B0604020202020204" pitchFamily="34" charset="0"/>
              <a:cs typeface="Arial" panose="020B0604020202020204" pitchFamily="34" charset="0"/>
            </a:rPr>
            <a:t>M.P.P. Belem Gpe. Callejas Arteaga</a:t>
          </a:r>
        </a:p>
        <a:p>
          <a:pPr algn="ctr"/>
          <a:r>
            <a:rPr lang="es-MX" sz="1400" b="1">
              <a:latin typeface="Arial" panose="020B0604020202020204" pitchFamily="34" charset="0"/>
              <a:cs typeface="Arial" panose="020B0604020202020204" pitchFamily="34" charset="0"/>
            </a:rPr>
            <a:t>Secretaría Planeación y Evaluación</a:t>
          </a:r>
        </a:p>
      </xdr:txBody>
    </xdr:sp>
    <xdr:clientData/>
  </xdr:twoCellAnchor>
  <xdr:twoCellAnchor>
    <xdr:from>
      <xdr:col>9</xdr:col>
      <xdr:colOff>54427</xdr:colOff>
      <xdr:row>49</xdr:row>
      <xdr:rowOff>97971</xdr:rowOff>
    </xdr:from>
    <xdr:to>
      <xdr:col>12</xdr:col>
      <xdr:colOff>234042</xdr:colOff>
      <xdr:row>57</xdr:row>
      <xdr:rowOff>66675</xdr:rowOff>
    </xdr:to>
    <xdr:sp macro="" textlink="">
      <xdr:nvSpPr>
        <xdr:cNvPr id="11" name="CuadroTexto 10">
          <a:extLst>
            <a:ext uri="{FF2B5EF4-FFF2-40B4-BE49-F238E27FC236}">
              <a16:creationId xmlns:a16="http://schemas.microsoft.com/office/drawing/2014/main" id="{B9DE696A-0D61-4AA8-9F0B-BDF9B60DC520}"/>
            </a:ext>
          </a:extLst>
        </xdr:cNvPr>
        <xdr:cNvSpPr txBox="1"/>
      </xdr:nvSpPr>
      <xdr:spPr>
        <a:xfrm>
          <a:off x="10518320" y="45886007"/>
          <a:ext cx="3690258" cy="1492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400" b="1">
              <a:latin typeface="Arial" panose="020B0604020202020204" pitchFamily="34" charset="0"/>
              <a:cs typeface="Arial" panose="020B0604020202020204" pitchFamily="34" charset="0"/>
            </a:rPr>
            <a:t>Autorizó: </a:t>
          </a:r>
        </a:p>
        <a:p>
          <a:pPr algn="ctr"/>
          <a:endParaRPr lang="es-MX" sz="1400" b="1">
            <a:latin typeface="Arial" panose="020B0604020202020204" pitchFamily="34" charset="0"/>
            <a:cs typeface="Arial" panose="020B0604020202020204" pitchFamily="34" charset="0"/>
          </a:endParaRPr>
        </a:p>
        <a:p>
          <a:pPr algn="ctr"/>
          <a:endParaRPr lang="es-MX" sz="1400" b="1">
            <a:latin typeface="Arial" panose="020B0604020202020204" pitchFamily="34" charset="0"/>
            <a:cs typeface="Arial" panose="020B0604020202020204" pitchFamily="34" charset="0"/>
          </a:endParaRPr>
        </a:p>
        <a:p>
          <a:pPr algn="ctr"/>
          <a:r>
            <a:rPr lang="es-MX" sz="1400" b="1">
              <a:latin typeface="Arial" panose="020B0604020202020204" pitchFamily="34" charset="0"/>
              <a:cs typeface="Arial" panose="020B0604020202020204" pitchFamily="34" charset="0"/>
            </a:rPr>
            <a:t>Mtra. Yeymi Yadira Solís Zavala</a:t>
          </a:r>
        </a:p>
        <a:p>
          <a:pPr algn="ctr"/>
          <a:r>
            <a:rPr lang="es-MX" sz="1400" b="1">
              <a:latin typeface="Arial" panose="020B0604020202020204" pitchFamily="34" charset="0"/>
              <a:cs typeface="Arial" panose="020B0604020202020204" pitchFamily="34" charset="0"/>
            </a:rPr>
            <a:t>Presidenta</a:t>
          </a:r>
          <a:r>
            <a:rPr lang="es-MX" sz="1400" b="1" baseline="0">
              <a:latin typeface="Arial" panose="020B0604020202020204" pitchFamily="34" charset="0"/>
              <a:cs typeface="Arial" panose="020B0604020202020204" pitchFamily="34" charset="0"/>
            </a:rPr>
            <a:t> Municipal Constitucional</a:t>
          </a:r>
          <a:endParaRPr lang="es-MX" sz="1400" b="1">
            <a:latin typeface="Arial" panose="020B0604020202020204" pitchFamily="34" charset="0"/>
            <a:cs typeface="Arial" panose="020B0604020202020204" pitchFamily="34" charset="0"/>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Secretaria de Obras Públicas" id="{0A9EF0A0-7123-45B9-A2F4-590ED9E7B36E}" userId="S::obraspublicas@gobiernodehuichapan.gob.mx::c5bdac9a-5b8b-4794-8748-db219f2290d5"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21" dT="2026-10-01T21:27:58.89" personId="{0A9EF0A0-7123-45B9-A2F4-590ED9E7B36E}" id="{B91496B5-90B9-4E08-8B13-6C8C892166CB}">
    <text xml:space="preserve">EL CARMEN
</text>
  </threadedComment>
  <threadedComment ref="M23" dT="2026-10-01T21:28:40.28" personId="{0A9EF0A0-7123-45B9-A2F4-590ED9E7B36E}" id="{B9776451-1182-4953-BCA7-7EE6003DA3CB}">
    <text xml:space="preserve">ZEQUETEJE - TAGUI - ZAMORANO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EC9DA-C227-40A0-B5FE-506551E2989D}">
  <sheetPr>
    <pageSetUpPr fitToPage="1"/>
  </sheetPr>
  <dimension ref="A1:L623"/>
  <sheetViews>
    <sheetView view="pageBreakPreview" topLeftCell="C17" zoomScale="55" zoomScaleNormal="140" zoomScaleSheetLayoutView="55" workbookViewId="0">
      <selection activeCell="D22" sqref="D21:E22"/>
    </sheetView>
  </sheetViews>
  <sheetFormatPr baseColWidth="10" defaultColWidth="11.42578125" defaultRowHeight="18.75" x14ac:dyDescent="0.25"/>
  <cols>
    <col min="1" max="1" width="21.85546875" style="3" customWidth="1"/>
    <col min="2" max="2" width="68" style="60" customWidth="1"/>
    <col min="3" max="3" width="58.28515625" style="2" customWidth="1"/>
    <col min="4" max="4" width="61.7109375" style="2" customWidth="1"/>
    <col min="5" max="5" width="93.140625" style="2" customWidth="1"/>
    <col min="6" max="6" width="11.42578125" style="4"/>
    <col min="7" max="12" width="11.42578125" style="2"/>
  </cols>
  <sheetData>
    <row r="1" spans="1:12" x14ac:dyDescent="0.25">
      <c r="A1" s="9"/>
      <c r="B1" s="58"/>
      <c r="C1" s="10"/>
      <c r="D1" s="10"/>
      <c r="E1" s="11"/>
      <c r="F1"/>
      <c r="G1"/>
      <c r="H1"/>
      <c r="I1"/>
      <c r="J1"/>
      <c r="K1"/>
      <c r="L1"/>
    </row>
    <row r="2" spans="1:12" x14ac:dyDescent="0.25">
      <c r="A2" s="8"/>
      <c r="B2" s="53"/>
      <c r="C2"/>
      <c r="D2"/>
      <c r="E2" s="12"/>
      <c r="F2"/>
      <c r="G2"/>
      <c r="H2"/>
      <c r="I2"/>
      <c r="J2"/>
      <c r="K2"/>
      <c r="L2"/>
    </row>
    <row r="3" spans="1:12" ht="18" x14ac:dyDescent="0.25">
      <c r="A3" s="232" t="s">
        <v>6</v>
      </c>
      <c r="B3" s="233"/>
      <c r="C3" s="233"/>
      <c r="D3" s="233"/>
      <c r="E3" s="234"/>
      <c r="F3"/>
      <c r="G3"/>
      <c r="H3"/>
      <c r="I3"/>
      <c r="J3"/>
      <c r="K3"/>
      <c r="L3"/>
    </row>
    <row r="4" spans="1:12" ht="21.75" customHeight="1" x14ac:dyDescent="0.25">
      <c r="A4" s="238" t="s">
        <v>7</v>
      </c>
      <c r="B4" s="239"/>
      <c r="C4" s="239"/>
      <c r="D4" s="239"/>
      <c r="E4" s="240"/>
      <c r="F4"/>
      <c r="G4"/>
      <c r="H4"/>
      <c r="I4"/>
      <c r="J4"/>
      <c r="K4"/>
      <c r="L4"/>
    </row>
    <row r="5" spans="1:12" ht="21.75" customHeight="1" thickBot="1" x14ac:dyDescent="0.3">
      <c r="A5" s="241" t="s">
        <v>167</v>
      </c>
      <c r="B5" s="242"/>
      <c r="C5" s="242"/>
      <c r="D5" s="242"/>
      <c r="E5" s="243"/>
      <c r="F5"/>
      <c r="G5"/>
      <c r="H5"/>
      <c r="I5"/>
      <c r="J5"/>
      <c r="K5"/>
      <c r="L5"/>
    </row>
    <row r="6" spans="1:12" ht="27.75" customHeight="1" x14ac:dyDescent="0.25">
      <c r="A6" s="244" t="s">
        <v>8</v>
      </c>
      <c r="B6" s="245"/>
      <c r="C6" s="245"/>
      <c r="D6" s="245"/>
      <c r="E6" s="246"/>
      <c r="F6"/>
      <c r="G6"/>
      <c r="H6"/>
      <c r="I6"/>
      <c r="J6"/>
      <c r="K6"/>
      <c r="L6"/>
    </row>
    <row r="7" spans="1:12" ht="27.75" customHeight="1" x14ac:dyDescent="0.25">
      <c r="A7" s="247" t="s">
        <v>36</v>
      </c>
      <c r="B7" s="247"/>
      <c r="C7" s="247"/>
      <c r="D7" s="247"/>
      <c r="E7" s="247"/>
      <c r="F7"/>
      <c r="G7"/>
      <c r="H7"/>
      <c r="I7"/>
      <c r="J7"/>
      <c r="K7"/>
      <c r="L7"/>
    </row>
    <row r="8" spans="1:12" ht="27.75" customHeight="1" thickBot="1" x14ac:dyDescent="0.3">
      <c r="A8" s="248" t="s">
        <v>37</v>
      </c>
      <c r="B8" s="248"/>
      <c r="C8" s="248"/>
      <c r="D8" s="248"/>
      <c r="E8" s="248"/>
      <c r="F8"/>
      <c r="G8"/>
      <c r="H8"/>
      <c r="I8"/>
      <c r="J8"/>
      <c r="K8"/>
      <c r="L8"/>
    </row>
    <row r="9" spans="1:12" ht="38.25" customHeight="1" thickBot="1" x14ac:dyDescent="0.3">
      <c r="A9" s="235" t="s">
        <v>14</v>
      </c>
      <c r="B9" s="236"/>
      <c r="C9" s="236"/>
      <c r="D9" s="236"/>
      <c r="E9" s="237"/>
      <c r="F9" s="6"/>
      <c r="G9" s="6"/>
      <c r="H9" s="6"/>
      <c r="I9" s="6"/>
      <c r="J9" s="6"/>
      <c r="K9" s="6"/>
      <c r="L9" s="6"/>
    </row>
    <row r="10" spans="1:12" ht="38.25" customHeight="1" thickBot="1" x14ac:dyDescent="0.3">
      <c r="A10" s="13" t="s">
        <v>13</v>
      </c>
      <c r="B10" s="59" t="s">
        <v>9</v>
      </c>
      <c r="C10" s="14" t="s">
        <v>10</v>
      </c>
      <c r="D10" s="29" t="s">
        <v>12</v>
      </c>
      <c r="E10" s="15" t="s">
        <v>11</v>
      </c>
      <c r="F10"/>
      <c r="G10"/>
      <c r="H10"/>
      <c r="I10"/>
      <c r="J10"/>
      <c r="K10"/>
      <c r="L10"/>
    </row>
    <row r="11" spans="1:12" ht="196.5" customHeight="1" thickBot="1" x14ac:dyDescent="0.3">
      <c r="A11" s="48" t="s">
        <v>0</v>
      </c>
      <c r="B11" s="63" t="s">
        <v>136</v>
      </c>
      <c r="C11" s="64" t="s">
        <v>30</v>
      </c>
      <c r="D11" s="65" t="s">
        <v>109</v>
      </c>
      <c r="E11" s="66" t="s">
        <v>152</v>
      </c>
      <c r="F11"/>
      <c r="G11" s="7"/>
      <c r="H11" s="5"/>
      <c r="I11"/>
      <c r="J11"/>
      <c r="K11"/>
      <c r="L11"/>
    </row>
    <row r="12" spans="1:12" ht="135" customHeight="1" thickBot="1" x14ac:dyDescent="0.3">
      <c r="A12" s="51" t="s">
        <v>1</v>
      </c>
      <c r="B12" s="62" t="s">
        <v>216</v>
      </c>
      <c r="C12" s="62" t="s">
        <v>215</v>
      </c>
      <c r="D12" s="62" t="s">
        <v>109</v>
      </c>
      <c r="E12" s="62" t="s">
        <v>153</v>
      </c>
      <c r="F12"/>
      <c r="G12"/>
      <c r="H12"/>
      <c r="I12"/>
      <c r="J12"/>
      <c r="K12"/>
      <c r="L12"/>
    </row>
    <row r="13" spans="1:12" ht="108" customHeight="1" x14ac:dyDescent="0.25">
      <c r="A13" s="48" t="s">
        <v>2</v>
      </c>
      <c r="B13" s="67" t="s">
        <v>195</v>
      </c>
      <c r="C13" s="67" t="s">
        <v>194</v>
      </c>
      <c r="D13" s="67" t="s">
        <v>141</v>
      </c>
      <c r="E13" s="68" t="s">
        <v>154</v>
      </c>
      <c r="F13"/>
      <c r="G13"/>
      <c r="H13"/>
      <c r="I13"/>
      <c r="J13"/>
      <c r="K13"/>
      <c r="L13"/>
    </row>
    <row r="14" spans="1:12" ht="123" customHeight="1" x14ac:dyDescent="0.25">
      <c r="A14" s="49" t="s">
        <v>38</v>
      </c>
      <c r="B14" s="28" t="s">
        <v>142</v>
      </c>
      <c r="C14" s="28" t="s">
        <v>243</v>
      </c>
      <c r="D14" s="28" t="s">
        <v>41</v>
      </c>
      <c r="E14" s="32" t="s">
        <v>155</v>
      </c>
      <c r="F14"/>
      <c r="G14"/>
      <c r="H14"/>
      <c r="I14"/>
      <c r="J14"/>
      <c r="K14"/>
      <c r="L14"/>
    </row>
    <row r="15" spans="1:12" ht="102" customHeight="1" thickBot="1" x14ac:dyDescent="0.3">
      <c r="A15" s="49" t="s">
        <v>39</v>
      </c>
      <c r="B15" s="28" t="s">
        <v>156</v>
      </c>
      <c r="C15" s="28" t="s">
        <v>244</v>
      </c>
      <c r="D15" s="28" t="s">
        <v>41</v>
      </c>
      <c r="E15" s="32" t="s">
        <v>157</v>
      </c>
      <c r="F15"/>
      <c r="G15"/>
      <c r="H15"/>
      <c r="I15"/>
      <c r="J15"/>
      <c r="K15"/>
      <c r="L15"/>
    </row>
    <row r="16" spans="1:12" ht="124.5" customHeight="1" x14ac:dyDescent="0.25">
      <c r="A16" s="48" t="s">
        <v>3</v>
      </c>
      <c r="B16" s="67" t="s">
        <v>137</v>
      </c>
      <c r="C16" s="67" t="s">
        <v>144</v>
      </c>
      <c r="D16" s="67" t="s">
        <v>41</v>
      </c>
      <c r="E16" s="68" t="s">
        <v>158</v>
      </c>
      <c r="F16"/>
      <c r="G16"/>
      <c r="H16"/>
      <c r="I16"/>
      <c r="J16"/>
      <c r="K16"/>
      <c r="L16"/>
    </row>
    <row r="17" spans="1:12" ht="103.5" customHeight="1" x14ac:dyDescent="0.25">
      <c r="A17" s="49" t="s">
        <v>4</v>
      </c>
      <c r="B17" s="28" t="s">
        <v>143</v>
      </c>
      <c r="C17" s="28" t="s">
        <v>160</v>
      </c>
      <c r="D17" s="28" t="s">
        <v>41</v>
      </c>
      <c r="E17" s="32" t="s">
        <v>159</v>
      </c>
      <c r="F17"/>
      <c r="G17"/>
      <c r="H17"/>
      <c r="I17"/>
      <c r="J17"/>
      <c r="K17"/>
      <c r="L17"/>
    </row>
    <row r="18" spans="1:12" ht="151.5" customHeight="1" x14ac:dyDescent="0.25">
      <c r="A18" s="49" t="s">
        <v>21</v>
      </c>
      <c r="B18" s="28" t="s">
        <v>138</v>
      </c>
      <c r="C18" s="28" t="s">
        <v>247</v>
      </c>
      <c r="D18" s="28" t="s">
        <v>41</v>
      </c>
      <c r="E18" s="32" t="s">
        <v>161</v>
      </c>
      <c r="F18"/>
      <c r="G18"/>
      <c r="H18"/>
      <c r="I18"/>
      <c r="J18"/>
      <c r="K18"/>
      <c r="L18"/>
    </row>
    <row r="19" spans="1:12" ht="102" customHeight="1" x14ac:dyDescent="0.25">
      <c r="A19" s="49" t="s">
        <v>22</v>
      </c>
      <c r="B19" s="28" t="s">
        <v>162</v>
      </c>
      <c r="C19" s="28" t="s">
        <v>145</v>
      </c>
      <c r="D19" s="28" t="s">
        <v>41</v>
      </c>
      <c r="E19" s="32" t="s">
        <v>163</v>
      </c>
      <c r="F19"/>
      <c r="G19"/>
      <c r="H19"/>
      <c r="I19"/>
      <c r="J19"/>
      <c r="K19"/>
      <c r="L19"/>
    </row>
    <row r="20" spans="1:12" ht="96.75" customHeight="1" thickBot="1" x14ac:dyDescent="0.3">
      <c r="A20" s="50" t="s">
        <v>139</v>
      </c>
      <c r="B20" s="36" t="s">
        <v>140</v>
      </c>
      <c r="C20" s="36" t="s">
        <v>217</v>
      </c>
      <c r="D20" s="36" t="s">
        <v>41</v>
      </c>
      <c r="E20" s="35" t="s">
        <v>164</v>
      </c>
      <c r="F20"/>
      <c r="G20"/>
      <c r="H20"/>
      <c r="I20"/>
      <c r="J20"/>
      <c r="K20"/>
      <c r="L20"/>
    </row>
    <row r="21" spans="1:12" ht="69" customHeight="1" x14ac:dyDescent="0.25">
      <c r="A21" s="222" t="s">
        <v>75</v>
      </c>
      <c r="B21" s="224" t="s">
        <v>78</v>
      </c>
      <c r="C21" s="67" t="s">
        <v>73</v>
      </c>
      <c r="D21" s="67" t="s">
        <v>165</v>
      </c>
      <c r="E21" s="227" t="s">
        <v>166</v>
      </c>
      <c r="F21"/>
      <c r="G21"/>
      <c r="H21"/>
      <c r="I21"/>
      <c r="J21"/>
      <c r="K21"/>
      <c r="L21"/>
    </row>
    <row r="22" spans="1:12" ht="66.75" customHeight="1" x14ac:dyDescent="0.25">
      <c r="A22" s="223"/>
      <c r="B22" s="225"/>
      <c r="C22" s="74" t="s">
        <v>278</v>
      </c>
      <c r="D22" s="74" t="s">
        <v>40</v>
      </c>
      <c r="E22" s="228"/>
      <c r="F22"/>
      <c r="G22"/>
      <c r="H22"/>
      <c r="I22"/>
      <c r="J22"/>
      <c r="K22"/>
      <c r="L22"/>
    </row>
    <row r="23" spans="1:12" ht="54.75" customHeight="1" x14ac:dyDescent="0.25">
      <c r="A23" s="223" t="s">
        <v>5</v>
      </c>
      <c r="B23" s="226" t="s">
        <v>16</v>
      </c>
      <c r="C23" s="28" t="s">
        <v>82</v>
      </c>
      <c r="D23" s="28" t="s">
        <v>168</v>
      </c>
      <c r="E23" s="221" t="s">
        <v>171</v>
      </c>
      <c r="F23"/>
      <c r="G23"/>
      <c r="H23"/>
      <c r="I23"/>
      <c r="J23"/>
      <c r="K23"/>
      <c r="L23"/>
    </row>
    <row r="24" spans="1:12" ht="78" customHeight="1" x14ac:dyDescent="0.25">
      <c r="A24" s="223"/>
      <c r="B24" s="226"/>
      <c r="C24" s="30" t="s">
        <v>223</v>
      </c>
      <c r="D24" s="30" t="s">
        <v>40</v>
      </c>
      <c r="E24" s="221"/>
      <c r="F24"/>
      <c r="G24"/>
      <c r="H24"/>
      <c r="I24"/>
      <c r="J24"/>
      <c r="K24"/>
      <c r="L24"/>
    </row>
    <row r="25" spans="1:12" ht="65.25" customHeight="1" x14ac:dyDescent="0.25">
      <c r="A25" s="223" t="s">
        <v>26</v>
      </c>
      <c r="B25" s="226" t="s">
        <v>17</v>
      </c>
      <c r="C25" s="28" t="s">
        <v>83</v>
      </c>
      <c r="D25" s="28" t="s">
        <v>168</v>
      </c>
      <c r="E25" s="221" t="s">
        <v>172</v>
      </c>
      <c r="F25"/>
      <c r="G25"/>
      <c r="H25"/>
      <c r="I25"/>
      <c r="J25"/>
      <c r="K25"/>
      <c r="L25"/>
    </row>
    <row r="26" spans="1:12" ht="72" customHeight="1" x14ac:dyDescent="0.25">
      <c r="A26" s="223"/>
      <c r="B26" s="226"/>
      <c r="C26" s="30" t="s">
        <v>224</v>
      </c>
      <c r="D26" s="30" t="s">
        <v>40</v>
      </c>
      <c r="E26" s="221"/>
      <c r="F26"/>
      <c r="G26"/>
      <c r="H26"/>
      <c r="I26"/>
      <c r="J26"/>
      <c r="K26"/>
      <c r="L26"/>
    </row>
    <row r="27" spans="1:12" ht="70.5" customHeight="1" x14ac:dyDescent="0.25">
      <c r="A27" s="223" t="s">
        <v>27</v>
      </c>
      <c r="B27" s="226" t="s">
        <v>74</v>
      </c>
      <c r="C27" s="28" t="s">
        <v>84</v>
      </c>
      <c r="D27" s="28" t="s">
        <v>169</v>
      </c>
      <c r="E27" s="221" t="s">
        <v>173</v>
      </c>
      <c r="F27"/>
      <c r="G27"/>
      <c r="H27"/>
      <c r="I27"/>
      <c r="J27"/>
      <c r="K27"/>
      <c r="L27"/>
    </row>
    <row r="28" spans="1:12" ht="77.25" customHeight="1" x14ac:dyDescent="0.25">
      <c r="A28" s="223"/>
      <c r="B28" s="226"/>
      <c r="C28" s="30" t="s">
        <v>225</v>
      </c>
      <c r="D28" s="30" t="s">
        <v>40</v>
      </c>
      <c r="E28" s="221"/>
      <c r="F28"/>
      <c r="G28"/>
      <c r="H28"/>
      <c r="I28"/>
      <c r="J28"/>
      <c r="K28"/>
      <c r="L28"/>
    </row>
    <row r="29" spans="1:12" ht="49.5" customHeight="1" x14ac:dyDescent="0.25">
      <c r="A29" s="223" t="s">
        <v>28</v>
      </c>
      <c r="B29" s="226" t="s">
        <v>18</v>
      </c>
      <c r="C29" s="28" t="s">
        <v>85</v>
      </c>
      <c r="D29" s="28" t="s">
        <v>170</v>
      </c>
      <c r="E29" s="221" t="s">
        <v>174</v>
      </c>
      <c r="F29"/>
      <c r="G29"/>
      <c r="H29"/>
      <c r="I29"/>
      <c r="J29"/>
      <c r="K29"/>
      <c r="L29"/>
    </row>
    <row r="30" spans="1:12" ht="57" customHeight="1" x14ac:dyDescent="0.25">
      <c r="A30" s="223"/>
      <c r="B30" s="226"/>
      <c r="C30" s="30" t="s">
        <v>227</v>
      </c>
      <c r="D30" s="30" t="s">
        <v>40</v>
      </c>
      <c r="E30" s="221"/>
      <c r="F30"/>
      <c r="G30"/>
      <c r="H30"/>
      <c r="I30"/>
      <c r="J30"/>
      <c r="K30"/>
      <c r="L30"/>
    </row>
    <row r="31" spans="1:12" ht="72" customHeight="1" x14ac:dyDescent="0.25">
      <c r="A31" s="223" t="s">
        <v>29</v>
      </c>
      <c r="B31" s="226" t="s">
        <v>19</v>
      </c>
      <c r="C31" s="28" t="s">
        <v>86</v>
      </c>
      <c r="D31" s="28" t="s">
        <v>170</v>
      </c>
      <c r="E31" s="221" t="s">
        <v>175</v>
      </c>
      <c r="F31"/>
      <c r="G31"/>
      <c r="H31"/>
      <c r="I31"/>
      <c r="J31"/>
      <c r="K31"/>
      <c r="L31"/>
    </row>
    <row r="32" spans="1:12" ht="75.75" customHeight="1" x14ac:dyDescent="0.25">
      <c r="A32" s="223"/>
      <c r="B32" s="226"/>
      <c r="C32" s="30" t="s">
        <v>228</v>
      </c>
      <c r="D32" s="30" t="s">
        <v>40</v>
      </c>
      <c r="E32" s="221"/>
      <c r="F32"/>
      <c r="G32"/>
      <c r="H32"/>
      <c r="I32"/>
      <c r="J32"/>
      <c r="K32"/>
      <c r="L32"/>
    </row>
    <row r="33" spans="1:12" ht="57.75" customHeight="1" x14ac:dyDescent="0.25">
      <c r="A33" s="223" t="s">
        <v>76</v>
      </c>
      <c r="B33" s="226" t="s">
        <v>20</v>
      </c>
      <c r="C33" s="28" t="s">
        <v>81</v>
      </c>
      <c r="D33" s="28" t="s">
        <v>170</v>
      </c>
      <c r="E33" s="221" t="s">
        <v>176</v>
      </c>
      <c r="F33"/>
      <c r="G33"/>
      <c r="H33"/>
      <c r="I33"/>
      <c r="J33"/>
      <c r="K33"/>
      <c r="L33"/>
    </row>
    <row r="34" spans="1:12" ht="55.5" customHeight="1" thickBot="1" x14ac:dyDescent="0.3">
      <c r="A34" s="229"/>
      <c r="B34" s="230"/>
      <c r="C34" s="33" t="s">
        <v>231</v>
      </c>
      <c r="D34" s="33" t="s">
        <v>40</v>
      </c>
      <c r="E34" s="231"/>
      <c r="F34"/>
      <c r="G34"/>
      <c r="H34"/>
      <c r="I34"/>
      <c r="J34"/>
      <c r="K34"/>
      <c r="L34"/>
    </row>
    <row r="35" spans="1:12" ht="71.25" customHeight="1" x14ac:dyDescent="0.25">
      <c r="A35" s="222" t="s">
        <v>70</v>
      </c>
      <c r="B35" s="224" t="s">
        <v>77</v>
      </c>
      <c r="C35" s="67" t="s">
        <v>79</v>
      </c>
      <c r="D35" s="67" t="s">
        <v>165</v>
      </c>
      <c r="E35" s="227" t="s">
        <v>177</v>
      </c>
      <c r="F35"/>
      <c r="G35"/>
      <c r="H35"/>
      <c r="I35"/>
      <c r="J35"/>
      <c r="K35"/>
      <c r="L35"/>
    </row>
    <row r="36" spans="1:12" ht="67.5" customHeight="1" x14ac:dyDescent="0.25">
      <c r="A36" s="223"/>
      <c r="B36" s="225"/>
      <c r="C36" s="74" t="s">
        <v>275</v>
      </c>
      <c r="D36" s="74" t="s">
        <v>40</v>
      </c>
      <c r="E36" s="228"/>
      <c r="F36"/>
      <c r="G36"/>
      <c r="H36"/>
      <c r="I36"/>
      <c r="J36"/>
      <c r="K36"/>
      <c r="L36"/>
    </row>
    <row r="37" spans="1:12" ht="66.75" customHeight="1" x14ac:dyDescent="0.25">
      <c r="A37" s="223" t="s">
        <v>15</v>
      </c>
      <c r="B37" s="226" t="s">
        <v>31</v>
      </c>
      <c r="C37" s="30" t="s">
        <v>80</v>
      </c>
      <c r="D37" s="30" t="s">
        <v>165</v>
      </c>
      <c r="E37" s="221" t="s">
        <v>178</v>
      </c>
      <c r="F37"/>
      <c r="G37"/>
      <c r="H37"/>
      <c r="I37"/>
      <c r="J37"/>
      <c r="K37"/>
      <c r="L37"/>
    </row>
    <row r="38" spans="1:12" ht="84.75" customHeight="1" x14ac:dyDescent="0.25">
      <c r="A38" s="223"/>
      <c r="B38" s="226"/>
      <c r="C38" s="30" t="s">
        <v>233</v>
      </c>
      <c r="D38" s="30" t="s">
        <v>40</v>
      </c>
      <c r="E38" s="221"/>
      <c r="F38"/>
      <c r="G38"/>
      <c r="H38"/>
      <c r="I38"/>
      <c r="J38"/>
      <c r="K38"/>
      <c r="L38"/>
    </row>
    <row r="39" spans="1:12" ht="104.25" customHeight="1" x14ac:dyDescent="0.25">
      <c r="A39" s="49" t="s">
        <v>32</v>
      </c>
      <c r="B39" s="28" t="s">
        <v>23</v>
      </c>
      <c r="C39" s="30" t="s">
        <v>235</v>
      </c>
      <c r="D39" s="30" t="s">
        <v>40</v>
      </c>
      <c r="E39" s="71" t="s">
        <v>179</v>
      </c>
      <c r="F39"/>
      <c r="G39"/>
      <c r="H39"/>
      <c r="I39"/>
      <c r="J39"/>
      <c r="K39"/>
      <c r="L39"/>
    </row>
    <row r="40" spans="1:12" ht="101.25" customHeight="1" x14ac:dyDescent="0.25">
      <c r="A40" s="49" t="s">
        <v>33</v>
      </c>
      <c r="B40" s="28" t="s">
        <v>24</v>
      </c>
      <c r="C40" s="30" t="s">
        <v>240</v>
      </c>
      <c r="D40" s="30" t="s">
        <v>40</v>
      </c>
      <c r="E40" s="71" t="s">
        <v>180</v>
      </c>
      <c r="F40"/>
      <c r="G40"/>
      <c r="H40"/>
      <c r="I40"/>
      <c r="J40"/>
      <c r="K40"/>
      <c r="L40"/>
    </row>
    <row r="41" spans="1:12" ht="127.5" customHeight="1" x14ac:dyDescent="0.25">
      <c r="A41" s="49" t="s">
        <v>34</v>
      </c>
      <c r="B41" s="28" t="s">
        <v>25</v>
      </c>
      <c r="C41" s="30" t="s">
        <v>241</v>
      </c>
      <c r="D41" s="30" t="s">
        <v>40</v>
      </c>
      <c r="E41" s="71" t="s">
        <v>181</v>
      </c>
      <c r="F41"/>
      <c r="G41"/>
      <c r="H41"/>
      <c r="I41"/>
      <c r="J41"/>
      <c r="K41"/>
      <c r="L41"/>
    </row>
    <row r="42" spans="1:12" ht="110.25" customHeight="1" thickBot="1" x14ac:dyDescent="0.3">
      <c r="A42" s="50" t="s">
        <v>35</v>
      </c>
      <c r="B42" s="36" t="s">
        <v>43</v>
      </c>
      <c r="C42" s="33" t="s">
        <v>242</v>
      </c>
      <c r="D42" s="33" t="s">
        <v>40</v>
      </c>
      <c r="E42" s="72" t="s">
        <v>182</v>
      </c>
      <c r="F42"/>
      <c r="G42"/>
      <c r="H42"/>
      <c r="I42"/>
      <c r="J42"/>
      <c r="K42"/>
      <c r="L42"/>
    </row>
    <row r="43" spans="1:12" ht="103.5" customHeight="1" x14ac:dyDescent="0.25">
      <c r="A43" s="48" t="s">
        <v>71</v>
      </c>
      <c r="B43" s="67" t="s">
        <v>146</v>
      </c>
      <c r="C43" s="67" t="s">
        <v>185</v>
      </c>
      <c r="D43" s="67" t="s">
        <v>40</v>
      </c>
      <c r="E43" s="68" t="s">
        <v>183</v>
      </c>
      <c r="F43"/>
      <c r="G43"/>
      <c r="H43"/>
      <c r="I43"/>
      <c r="J43"/>
      <c r="K43"/>
      <c r="L43"/>
    </row>
    <row r="44" spans="1:12" ht="138.75" customHeight="1" x14ac:dyDescent="0.25">
      <c r="A44" s="49" t="s">
        <v>91</v>
      </c>
      <c r="B44" s="28" t="s">
        <v>148</v>
      </c>
      <c r="C44" s="30" t="s">
        <v>147</v>
      </c>
      <c r="D44" s="30" t="s">
        <v>40</v>
      </c>
      <c r="E44" s="71" t="s">
        <v>186</v>
      </c>
      <c r="F44"/>
      <c r="G44"/>
      <c r="H44"/>
      <c r="I44"/>
      <c r="J44"/>
      <c r="K44"/>
      <c r="L44"/>
    </row>
    <row r="45" spans="1:12" ht="73.5" customHeight="1" thickBot="1" x14ac:dyDescent="0.3">
      <c r="A45" s="50" t="s">
        <v>150</v>
      </c>
      <c r="B45" s="36" t="s">
        <v>149</v>
      </c>
      <c r="C45" s="33" t="s">
        <v>184</v>
      </c>
      <c r="D45" s="33" t="s">
        <v>40</v>
      </c>
      <c r="E45" s="35" t="s">
        <v>187</v>
      </c>
      <c r="F45"/>
      <c r="G45"/>
      <c r="H45"/>
      <c r="I45"/>
      <c r="J45"/>
      <c r="K45"/>
      <c r="L45"/>
    </row>
    <row r="46" spans="1:12" ht="105.75" customHeight="1" thickBot="1" x14ac:dyDescent="0.3">
      <c r="A46" s="70" t="s">
        <v>42</v>
      </c>
      <c r="B46" s="73" t="s">
        <v>151</v>
      </c>
      <c r="C46" s="67" t="s">
        <v>249</v>
      </c>
      <c r="D46" s="67" t="s">
        <v>40</v>
      </c>
      <c r="E46" s="108" t="s">
        <v>188</v>
      </c>
      <c r="F46"/>
      <c r="G46"/>
      <c r="H46"/>
      <c r="I46"/>
      <c r="J46"/>
      <c r="K46"/>
      <c r="L46"/>
    </row>
    <row r="47" spans="1:12" ht="96" customHeight="1" x14ac:dyDescent="0.25">
      <c r="A47" s="49" t="s">
        <v>72</v>
      </c>
      <c r="B47" s="28" t="s">
        <v>87</v>
      </c>
      <c r="C47" s="30" t="s">
        <v>90</v>
      </c>
      <c r="D47" s="31" t="s">
        <v>88</v>
      </c>
      <c r="E47" s="107" t="s">
        <v>189</v>
      </c>
      <c r="F47"/>
      <c r="G47"/>
      <c r="H47"/>
      <c r="I47"/>
      <c r="J47"/>
      <c r="K47"/>
      <c r="L47"/>
    </row>
    <row r="48" spans="1:12" ht="100.5" customHeight="1" thickBot="1" x14ac:dyDescent="0.3">
      <c r="A48" s="50" t="s">
        <v>89</v>
      </c>
      <c r="B48" s="36" t="s">
        <v>44</v>
      </c>
      <c r="C48" s="33" t="s">
        <v>191</v>
      </c>
      <c r="D48" s="33" t="s">
        <v>45</v>
      </c>
      <c r="E48" s="34" t="s">
        <v>190</v>
      </c>
      <c r="F48"/>
      <c r="G48"/>
      <c r="H48"/>
      <c r="I48"/>
      <c r="J48"/>
      <c r="K48"/>
      <c r="L48"/>
    </row>
    <row r="49" spans="1:12" ht="15" x14ac:dyDescent="0.25">
      <c r="A49" s="20"/>
      <c r="B49"/>
      <c r="C49"/>
      <c r="D49"/>
      <c r="E49"/>
      <c r="F49"/>
      <c r="G49"/>
      <c r="H49"/>
      <c r="I49"/>
      <c r="J49"/>
      <c r="K49"/>
      <c r="L49"/>
    </row>
    <row r="50" spans="1:12" x14ac:dyDescent="0.25">
      <c r="A50" s="1"/>
      <c r="B50"/>
      <c r="C50"/>
      <c r="D50"/>
      <c r="E50"/>
      <c r="F50"/>
      <c r="G50"/>
      <c r="H50"/>
      <c r="I50"/>
      <c r="J50"/>
      <c r="K50"/>
      <c r="L50"/>
    </row>
    <row r="51" spans="1:12" x14ac:dyDescent="0.25">
      <c r="A51" s="1"/>
      <c r="B51" s="53"/>
      <c r="C51"/>
      <c r="D51"/>
      <c r="E51"/>
      <c r="F51"/>
      <c r="G51"/>
      <c r="H51"/>
      <c r="I51"/>
      <c r="J51"/>
      <c r="K51"/>
      <c r="L51"/>
    </row>
    <row r="52" spans="1:12" x14ac:dyDescent="0.25">
      <c r="A52" s="1"/>
      <c r="B52" s="53"/>
      <c r="C52"/>
      <c r="D52"/>
      <c r="E52"/>
      <c r="F52"/>
      <c r="G52"/>
      <c r="H52"/>
      <c r="I52"/>
      <c r="J52"/>
      <c r="K52"/>
      <c r="L52"/>
    </row>
    <row r="53" spans="1:12" x14ac:dyDescent="0.25">
      <c r="A53" s="1"/>
      <c r="B53" s="53"/>
      <c r="C53"/>
      <c r="D53"/>
      <c r="E53"/>
      <c r="F53"/>
      <c r="G53"/>
      <c r="H53"/>
      <c r="I53"/>
      <c r="J53"/>
      <c r="K53"/>
      <c r="L53"/>
    </row>
    <row r="54" spans="1:12" x14ac:dyDescent="0.25">
      <c r="A54" s="1"/>
      <c r="B54" s="53"/>
      <c r="C54"/>
      <c r="D54"/>
      <c r="E54"/>
      <c r="F54"/>
      <c r="G54"/>
      <c r="H54"/>
      <c r="I54"/>
      <c r="J54"/>
      <c r="K54"/>
      <c r="L54"/>
    </row>
    <row r="55" spans="1:12" x14ac:dyDescent="0.25">
      <c r="A55" s="1"/>
      <c r="B55" s="53"/>
      <c r="C55"/>
      <c r="D55"/>
      <c r="E55"/>
      <c r="F55"/>
      <c r="G55"/>
      <c r="H55"/>
      <c r="I55"/>
      <c r="J55"/>
      <c r="K55"/>
      <c r="L55"/>
    </row>
    <row r="56" spans="1:12" x14ac:dyDescent="0.25">
      <c r="A56" s="1"/>
      <c r="B56" s="53"/>
      <c r="C56"/>
      <c r="D56"/>
      <c r="E56"/>
      <c r="F56"/>
      <c r="G56"/>
      <c r="H56"/>
      <c r="I56"/>
      <c r="J56"/>
      <c r="K56"/>
      <c r="L56"/>
    </row>
    <row r="57" spans="1:12" x14ac:dyDescent="0.25">
      <c r="A57" s="1"/>
      <c r="B57" s="53"/>
      <c r="C57"/>
      <c r="D57"/>
      <c r="E57"/>
      <c r="F57"/>
      <c r="G57"/>
      <c r="H57"/>
      <c r="I57"/>
      <c r="J57"/>
      <c r="K57"/>
      <c r="L57"/>
    </row>
    <row r="58" spans="1:12" x14ac:dyDescent="0.25">
      <c r="A58" s="1"/>
      <c r="B58" s="53"/>
      <c r="C58"/>
      <c r="D58"/>
      <c r="E58"/>
      <c r="F58"/>
      <c r="G58"/>
      <c r="H58"/>
      <c r="I58"/>
      <c r="J58"/>
      <c r="K58"/>
      <c r="L58"/>
    </row>
    <row r="59" spans="1:12" x14ac:dyDescent="0.25">
      <c r="A59" s="1"/>
      <c r="B59" s="53"/>
      <c r="C59"/>
      <c r="D59"/>
      <c r="E59"/>
      <c r="F59"/>
      <c r="G59"/>
      <c r="H59"/>
      <c r="I59"/>
      <c r="J59"/>
      <c r="K59"/>
      <c r="L59"/>
    </row>
    <row r="60" spans="1:12" x14ac:dyDescent="0.25">
      <c r="A60" s="1"/>
      <c r="B60" s="53"/>
      <c r="C60"/>
      <c r="D60"/>
      <c r="E60"/>
      <c r="F60"/>
      <c r="G60"/>
      <c r="H60"/>
      <c r="I60"/>
      <c r="J60"/>
      <c r="K60"/>
      <c r="L60"/>
    </row>
    <row r="61" spans="1:12" x14ac:dyDescent="0.25">
      <c r="A61" s="1"/>
      <c r="B61" s="53"/>
      <c r="C61"/>
      <c r="D61"/>
      <c r="E61"/>
      <c r="F61"/>
      <c r="G61"/>
      <c r="H61"/>
      <c r="I61"/>
      <c r="J61"/>
      <c r="K61"/>
      <c r="L61"/>
    </row>
    <row r="62" spans="1:12" x14ac:dyDescent="0.25">
      <c r="A62" s="1"/>
      <c r="B62" s="53"/>
      <c r="C62"/>
      <c r="D62"/>
      <c r="E62"/>
      <c r="F62"/>
      <c r="G62"/>
      <c r="H62"/>
      <c r="I62"/>
      <c r="J62"/>
      <c r="K62"/>
      <c r="L62"/>
    </row>
    <row r="63" spans="1:12" x14ac:dyDescent="0.25">
      <c r="A63" s="1"/>
      <c r="B63" s="53"/>
      <c r="C63"/>
      <c r="D63"/>
      <c r="E63"/>
      <c r="F63"/>
      <c r="G63"/>
      <c r="H63"/>
      <c r="I63"/>
      <c r="J63"/>
      <c r="K63"/>
      <c r="L63"/>
    </row>
    <row r="64" spans="1:12" x14ac:dyDescent="0.25">
      <c r="A64" s="1"/>
      <c r="B64" s="53"/>
      <c r="C64"/>
      <c r="D64"/>
      <c r="E64"/>
      <c r="F64"/>
      <c r="G64"/>
      <c r="H64"/>
      <c r="I64"/>
      <c r="J64"/>
      <c r="K64"/>
      <c r="L64"/>
    </row>
    <row r="65" spans="1:12" x14ac:dyDescent="0.25">
      <c r="A65" s="1"/>
      <c r="B65" s="53"/>
      <c r="C65"/>
      <c r="D65"/>
      <c r="E65"/>
      <c r="F65"/>
      <c r="G65"/>
      <c r="H65"/>
      <c r="I65"/>
      <c r="J65"/>
      <c r="K65"/>
      <c r="L65"/>
    </row>
    <row r="66" spans="1:12" x14ac:dyDescent="0.25">
      <c r="A66" s="1"/>
      <c r="B66" s="53"/>
      <c r="C66"/>
      <c r="D66"/>
      <c r="E66"/>
      <c r="F66"/>
      <c r="G66"/>
      <c r="H66"/>
      <c r="I66"/>
      <c r="J66"/>
      <c r="K66"/>
      <c r="L66"/>
    </row>
    <row r="67" spans="1:12" x14ac:dyDescent="0.25">
      <c r="A67" s="1"/>
      <c r="B67" s="53"/>
      <c r="C67"/>
      <c r="D67"/>
      <c r="E67"/>
      <c r="F67"/>
      <c r="G67"/>
      <c r="H67"/>
      <c r="I67"/>
      <c r="J67"/>
      <c r="K67"/>
      <c r="L67"/>
    </row>
    <row r="68" spans="1:12" x14ac:dyDescent="0.25">
      <c r="A68" s="1"/>
      <c r="B68" s="53"/>
      <c r="C68"/>
      <c r="D68"/>
      <c r="E68"/>
      <c r="F68"/>
      <c r="G68"/>
      <c r="H68"/>
      <c r="I68"/>
      <c r="J68"/>
      <c r="K68"/>
      <c r="L68"/>
    </row>
    <row r="69" spans="1:12" x14ac:dyDescent="0.25">
      <c r="A69" s="1"/>
      <c r="B69" s="53"/>
      <c r="C69"/>
      <c r="D69"/>
      <c r="E69"/>
      <c r="F69"/>
      <c r="G69"/>
      <c r="H69"/>
      <c r="I69"/>
      <c r="J69"/>
      <c r="K69"/>
      <c r="L69"/>
    </row>
    <row r="70" spans="1:12" x14ac:dyDescent="0.25">
      <c r="A70" s="1"/>
      <c r="B70" s="53"/>
      <c r="C70"/>
      <c r="D70"/>
      <c r="E70"/>
      <c r="F70"/>
      <c r="G70"/>
      <c r="H70"/>
      <c r="I70"/>
      <c r="J70"/>
      <c r="K70"/>
      <c r="L70"/>
    </row>
    <row r="71" spans="1:12" x14ac:dyDescent="0.25">
      <c r="A71" s="1"/>
      <c r="B71" s="53"/>
      <c r="C71"/>
      <c r="D71"/>
      <c r="E71"/>
      <c r="F71"/>
      <c r="G71"/>
      <c r="H71"/>
      <c r="I71"/>
      <c r="J71"/>
      <c r="K71"/>
      <c r="L71"/>
    </row>
    <row r="72" spans="1:12" x14ac:dyDescent="0.25">
      <c r="A72" s="1"/>
      <c r="B72" s="53"/>
      <c r="C72"/>
      <c r="D72"/>
      <c r="E72"/>
      <c r="F72"/>
      <c r="G72"/>
      <c r="H72"/>
      <c r="I72"/>
      <c r="J72"/>
      <c r="K72"/>
      <c r="L72"/>
    </row>
    <row r="73" spans="1:12" x14ac:dyDescent="0.25">
      <c r="A73" s="1"/>
      <c r="B73" s="53"/>
      <c r="C73"/>
      <c r="D73"/>
      <c r="E73"/>
      <c r="F73"/>
      <c r="G73"/>
      <c r="H73"/>
      <c r="I73"/>
      <c r="J73"/>
      <c r="K73"/>
      <c r="L73"/>
    </row>
    <row r="74" spans="1:12" x14ac:dyDescent="0.25">
      <c r="A74" s="1"/>
      <c r="B74" s="53"/>
      <c r="C74"/>
      <c r="D74"/>
      <c r="E74"/>
      <c r="F74"/>
      <c r="G74"/>
      <c r="H74"/>
      <c r="I74"/>
      <c r="J74"/>
      <c r="K74"/>
      <c r="L74"/>
    </row>
    <row r="75" spans="1:12" x14ac:dyDescent="0.25">
      <c r="A75" s="1"/>
      <c r="B75" s="53"/>
      <c r="C75"/>
      <c r="D75"/>
      <c r="E75"/>
      <c r="F75"/>
      <c r="G75"/>
      <c r="H75"/>
      <c r="I75"/>
      <c r="J75"/>
      <c r="K75"/>
      <c r="L75"/>
    </row>
    <row r="76" spans="1:12" x14ac:dyDescent="0.25">
      <c r="A76" s="1"/>
      <c r="B76" s="53"/>
      <c r="C76"/>
      <c r="D76"/>
      <c r="E76"/>
      <c r="F76"/>
      <c r="G76"/>
      <c r="H76"/>
      <c r="I76"/>
      <c r="J76"/>
      <c r="K76"/>
      <c r="L76"/>
    </row>
    <row r="77" spans="1:12" x14ac:dyDescent="0.25">
      <c r="A77" s="1"/>
      <c r="B77" s="53"/>
      <c r="C77"/>
      <c r="D77"/>
      <c r="E77"/>
      <c r="F77"/>
      <c r="G77"/>
      <c r="H77"/>
      <c r="I77"/>
      <c r="J77"/>
      <c r="K77"/>
      <c r="L77"/>
    </row>
    <row r="78" spans="1:12" x14ac:dyDescent="0.25">
      <c r="A78" s="1"/>
      <c r="B78" s="53"/>
      <c r="C78"/>
      <c r="D78"/>
      <c r="E78"/>
      <c r="F78"/>
      <c r="G78"/>
      <c r="H78"/>
      <c r="I78"/>
      <c r="J78"/>
      <c r="K78"/>
      <c r="L78"/>
    </row>
    <row r="79" spans="1:12" x14ac:dyDescent="0.25">
      <c r="A79" s="1"/>
      <c r="B79" s="53"/>
      <c r="C79"/>
      <c r="D79"/>
      <c r="E79"/>
      <c r="F79"/>
      <c r="G79"/>
      <c r="H79"/>
      <c r="I79"/>
      <c r="J79"/>
      <c r="K79"/>
      <c r="L79"/>
    </row>
    <row r="80" spans="1:12" x14ac:dyDescent="0.25">
      <c r="A80" s="1"/>
      <c r="B80" s="53"/>
      <c r="C80"/>
      <c r="D80"/>
      <c r="E80"/>
      <c r="F80"/>
      <c r="G80"/>
      <c r="H80"/>
      <c r="I80"/>
      <c r="J80"/>
      <c r="K80"/>
      <c r="L80"/>
    </row>
    <row r="81" spans="1:12" x14ac:dyDescent="0.25">
      <c r="A81" s="1"/>
      <c r="B81" s="53"/>
      <c r="C81"/>
      <c r="D81"/>
      <c r="E81"/>
      <c r="F81"/>
      <c r="G81"/>
      <c r="H81"/>
      <c r="I81"/>
      <c r="J81"/>
      <c r="K81"/>
      <c r="L81"/>
    </row>
    <row r="82" spans="1:12" x14ac:dyDescent="0.25">
      <c r="A82" s="1"/>
      <c r="B82" s="53"/>
      <c r="C82"/>
      <c r="D82"/>
      <c r="E82"/>
      <c r="F82"/>
      <c r="G82"/>
      <c r="H82"/>
      <c r="I82"/>
      <c r="J82"/>
      <c r="K82"/>
      <c r="L82"/>
    </row>
    <row r="83" spans="1:12" x14ac:dyDescent="0.25">
      <c r="A83" s="1"/>
      <c r="B83" s="53"/>
      <c r="C83"/>
      <c r="D83"/>
      <c r="E83"/>
      <c r="F83"/>
      <c r="G83"/>
      <c r="H83"/>
      <c r="I83"/>
      <c r="J83"/>
      <c r="K83"/>
      <c r="L83"/>
    </row>
    <row r="84" spans="1:12" x14ac:dyDescent="0.25">
      <c r="A84" s="1"/>
      <c r="B84" s="53"/>
      <c r="C84"/>
      <c r="D84"/>
      <c r="E84"/>
      <c r="F84"/>
      <c r="G84"/>
      <c r="H84"/>
      <c r="I84"/>
      <c r="J84"/>
      <c r="K84"/>
      <c r="L84"/>
    </row>
    <row r="85" spans="1:12" x14ac:dyDescent="0.25">
      <c r="A85" s="1"/>
      <c r="B85" s="53"/>
      <c r="C85"/>
      <c r="D85"/>
      <c r="E85"/>
      <c r="F85"/>
      <c r="G85"/>
      <c r="H85"/>
      <c r="I85"/>
      <c r="J85"/>
      <c r="K85"/>
      <c r="L85"/>
    </row>
    <row r="86" spans="1:12" x14ac:dyDescent="0.25">
      <c r="A86" s="1"/>
      <c r="B86" s="53"/>
      <c r="C86"/>
      <c r="D86"/>
      <c r="E86"/>
      <c r="F86"/>
      <c r="G86"/>
      <c r="H86"/>
      <c r="I86"/>
      <c r="J86"/>
      <c r="K86"/>
      <c r="L86"/>
    </row>
    <row r="87" spans="1:12" x14ac:dyDescent="0.25">
      <c r="A87" s="1"/>
      <c r="B87" s="53"/>
      <c r="C87"/>
      <c r="D87"/>
      <c r="E87"/>
      <c r="F87"/>
      <c r="G87"/>
      <c r="H87"/>
      <c r="I87"/>
      <c r="J87"/>
      <c r="K87"/>
      <c r="L87"/>
    </row>
    <row r="88" spans="1:12" x14ac:dyDescent="0.25">
      <c r="A88" s="1"/>
      <c r="B88" s="53"/>
      <c r="C88"/>
      <c r="D88"/>
      <c r="E88"/>
      <c r="F88"/>
      <c r="G88"/>
      <c r="H88"/>
      <c r="I88"/>
      <c r="J88"/>
      <c r="K88"/>
      <c r="L88"/>
    </row>
    <row r="89" spans="1:12" x14ac:dyDescent="0.25">
      <c r="A89" s="1"/>
      <c r="B89" s="53"/>
      <c r="C89"/>
      <c r="D89"/>
      <c r="E89"/>
      <c r="F89"/>
      <c r="G89"/>
      <c r="H89"/>
      <c r="I89"/>
      <c r="J89"/>
      <c r="K89"/>
      <c r="L89"/>
    </row>
    <row r="90" spans="1:12" x14ac:dyDescent="0.25">
      <c r="A90" s="1"/>
      <c r="B90" s="53"/>
      <c r="C90"/>
      <c r="D90"/>
      <c r="E90"/>
      <c r="F90"/>
      <c r="G90"/>
      <c r="H90"/>
      <c r="I90"/>
      <c r="J90"/>
      <c r="K90"/>
      <c r="L90"/>
    </row>
    <row r="91" spans="1:12" x14ac:dyDescent="0.25">
      <c r="A91" s="1"/>
      <c r="B91" s="53"/>
      <c r="C91"/>
      <c r="D91"/>
      <c r="E91"/>
      <c r="F91"/>
      <c r="G91"/>
      <c r="H91"/>
      <c r="I91"/>
      <c r="J91"/>
      <c r="K91"/>
      <c r="L91"/>
    </row>
    <row r="92" spans="1:12" x14ac:dyDescent="0.25">
      <c r="A92" s="1"/>
      <c r="B92" s="53"/>
      <c r="C92"/>
      <c r="D92"/>
      <c r="E92"/>
      <c r="F92"/>
      <c r="G92"/>
      <c r="H92"/>
      <c r="I92"/>
      <c r="J92"/>
      <c r="K92"/>
      <c r="L92"/>
    </row>
    <row r="93" spans="1:12" x14ac:dyDescent="0.25">
      <c r="A93" s="1"/>
      <c r="B93" s="53"/>
      <c r="C93"/>
      <c r="D93"/>
      <c r="E93"/>
      <c r="F93"/>
      <c r="G93"/>
      <c r="H93"/>
      <c r="I93"/>
      <c r="J93"/>
      <c r="K93"/>
      <c r="L93"/>
    </row>
    <row r="94" spans="1:12" x14ac:dyDescent="0.25">
      <c r="A94" s="1"/>
      <c r="B94" s="53"/>
      <c r="C94"/>
      <c r="D94"/>
      <c r="E94"/>
      <c r="F94"/>
      <c r="G94"/>
      <c r="H94"/>
      <c r="I94"/>
      <c r="J94"/>
      <c r="K94"/>
      <c r="L94"/>
    </row>
    <row r="95" spans="1:12" x14ac:dyDescent="0.25">
      <c r="A95" s="1"/>
      <c r="B95" s="53"/>
      <c r="C95"/>
      <c r="D95"/>
      <c r="E95"/>
      <c r="F95"/>
      <c r="G95"/>
      <c r="H95"/>
      <c r="I95"/>
      <c r="J95"/>
      <c r="K95"/>
      <c r="L95"/>
    </row>
    <row r="96" spans="1:12" x14ac:dyDescent="0.25">
      <c r="A96" s="1"/>
      <c r="B96" s="53"/>
      <c r="C96"/>
      <c r="D96"/>
      <c r="E96"/>
      <c r="F96"/>
      <c r="G96"/>
      <c r="H96"/>
      <c r="I96"/>
      <c r="J96"/>
      <c r="K96"/>
      <c r="L96"/>
    </row>
    <row r="97" spans="1:12" x14ac:dyDescent="0.25">
      <c r="A97" s="1"/>
      <c r="B97" s="53"/>
      <c r="C97"/>
      <c r="D97"/>
      <c r="E97"/>
      <c r="F97"/>
      <c r="G97"/>
      <c r="H97"/>
      <c r="I97"/>
      <c r="J97"/>
      <c r="K97"/>
      <c r="L97"/>
    </row>
    <row r="98" spans="1:12" x14ac:dyDescent="0.25">
      <c r="A98" s="1"/>
      <c r="B98" s="53"/>
      <c r="C98"/>
      <c r="D98"/>
      <c r="E98"/>
      <c r="F98"/>
      <c r="G98"/>
      <c r="H98"/>
      <c r="I98"/>
      <c r="J98"/>
      <c r="K98"/>
      <c r="L98"/>
    </row>
    <row r="99" spans="1:12" x14ac:dyDescent="0.25">
      <c r="A99" s="1"/>
      <c r="B99" s="53"/>
      <c r="C99"/>
      <c r="D99"/>
      <c r="E99"/>
      <c r="F99"/>
      <c r="G99"/>
      <c r="H99"/>
      <c r="I99"/>
      <c r="J99"/>
      <c r="K99"/>
      <c r="L99"/>
    </row>
    <row r="100" spans="1:12" x14ac:dyDescent="0.25">
      <c r="A100" s="1"/>
      <c r="B100" s="53"/>
      <c r="C100"/>
      <c r="D100"/>
      <c r="E100"/>
      <c r="F100"/>
      <c r="G100"/>
      <c r="H100"/>
      <c r="I100"/>
      <c r="J100"/>
      <c r="K100"/>
      <c r="L100"/>
    </row>
    <row r="101" spans="1:12" x14ac:dyDescent="0.25">
      <c r="A101" s="1"/>
      <c r="B101" s="53"/>
      <c r="C101"/>
      <c r="D101"/>
      <c r="E101"/>
      <c r="F101"/>
      <c r="G101"/>
      <c r="H101"/>
      <c r="I101"/>
      <c r="J101"/>
      <c r="K101"/>
      <c r="L101"/>
    </row>
    <row r="102" spans="1:12" x14ac:dyDescent="0.25">
      <c r="A102" s="1"/>
      <c r="B102" s="53"/>
      <c r="C102"/>
      <c r="D102"/>
      <c r="E102"/>
      <c r="F102"/>
      <c r="G102"/>
      <c r="H102"/>
      <c r="I102"/>
      <c r="J102"/>
      <c r="K102"/>
      <c r="L102"/>
    </row>
    <row r="103" spans="1:12" x14ac:dyDescent="0.25">
      <c r="A103" s="1"/>
      <c r="B103" s="53"/>
      <c r="C103"/>
      <c r="D103"/>
      <c r="E103"/>
      <c r="F103"/>
      <c r="G103"/>
      <c r="H103"/>
      <c r="I103"/>
      <c r="J103"/>
      <c r="K103"/>
      <c r="L103"/>
    </row>
    <row r="104" spans="1:12" x14ac:dyDescent="0.25">
      <c r="A104" s="1"/>
      <c r="B104" s="53"/>
      <c r="C104"/>
      <c r="D104"/>
      <c r="E104"/>
      <c r="F104"/>
      <c r="G104"/>
      <c r="H104"/>
      <c r="I104"/>
      <c r="J104"/>
      <c r="K104"/>
      <c r="L104"/>
    </row>
    <row r="105" spans="1:12" x14ac:dyDescent="0.25">
      <c r="A105" s="1"/>
      <c r="B105" s="53"/>
      <c r="C105"/>
      <c r="D105"/>
      <c r="E105"/>
      <c r="F105"/>
      <c r="G105"/>
      <c r="H105"/>
      <c r="I105"/>
      <c r="J105"/>
      <c r="K105"/>
      <c r="L105"/>
    </row>
    <row r="106" spans="1:12" x14ac:dyDescent="0.25">
      <c r="A106" s="1"/>
      <c r="B106" s="53"/>
      <c r="C106"/>
      <c r="D106"/>
      <c r="E106"/>
      <c r="F106"/>
      <c r="G106"/>
      <c r="H106"/>
      <c r="I106"/>
      <c r="J106"/>
      <c r="K106"/>
      <c r="L106"/>
    </row>
    <row r="107" spans="1:12" x14ac:dyDescent="0.25">
      <c r="A107" s="1"/>
      <c r="B107" s="53"/>
      <c r="C107"/>
      <c r="D107"/>
      <c r="E107"/>
      <c r="F107"/>
      <c r="G107"/>
      <c r="H107"/>
      <c r="I107"/>
      <c r="J107"/>
      <c r="K107"/>
      <c r="L107"/>
    </row>
    <row r="108" spans="1:12" x14ac:dyDescent="0.25">
      <c r="A108" s="1"/>
      <c r="B108" s="53"/>
      <c r="C108"/>
      <c r="D108"/>
      <c r="E108"/>
      <c r="F108"/>
      <c r="G108"/>
      <c r="H108"/>
      <c r="I108"/>
      <c r="J108"/>
      <c r="K108"/>
      <c r="L108"/>
    </row>
    <row r="109" spans="1:12" x14ac:dyDescent="0.25">
      <c r="A109" s="1"/>
      <c r="B109" s="53"/>
      <c r="C109"/>
      <c r="D109"/>
      <c r="E109"/>
      <c r="F109"/>
      <c r="G109"/>
      <c r="H109"/>
      <c r="I109"/>
      <c r="J109"/>
      <c r="K109"/>
      <c r="L109"/>
    </row>
    <row r="110" spans="1:12" x14ac:dyDescent="0.25">
      <c r="A110" s="1"/>
      <c r="B110" s="53"/>
      <c r="C110"/>
      <c r="D110"/>
      <c r="E110"/>
      <c r="F110"/>
      <c r="G110"/>
      <c r="H110"/>
      <c r="I110"/>
      <c r="J110"/>
      <c r="K110"/>
      <c r="L110"/>
    </row>
    <row r="111" spans="1:12" x14ac:dyDescent="0.25">
      <c r="A111" s="1"/>
      <c r="B111" s="53"/>
      <c r="C111"/>
      <c r="D111"/>
      <c r="E111"/>
      <c r="F111"/>
      <c r="G111"/>
      <c r="H111"/>
      <c r="I111"/>
      <c r="J111"/>
      <c r="K111"/>
      <c r="L111"/>
    </row>
    <row r="112" spans="1:12" x14ac:dyDescent="0.25">
      <c r="A112" s="1"/>
      <c r="B112" s="53"/>
      <c r="C112"/>
      <c r="D112"/>
      <c r="E112"/>
      <c r="F112"/>
      <c r="G112"/>
      <c r="H112"/>
      <c r="I112"/>
      <c r="J112"/>
      <c r="K112"/>
      <c r="L112"/>
    </row>
    <row r="113" spans="1:12" x14ac:dyDescent="0.25">
      <c r="A113" s="1"/>
      <c r="B113" s="53"/>
      <c r="C113"/>
      <c r="D113"/>
      <c r="E113"/>
      <c r="F113"/>
      <c r="G113"/>
      <c r="H113"/>
      <c r="I113"/>
      <c r="J113"/>
      <c r="K113"/>
      <c r="L113"/>
    </row>
    <row r="114" spans="1:12" x14ac:dyDescent="0.25">
      <c r="A114" s="1"/>
      <c r="B114" s="53"/>
      <c r="C114"/>
      <c r="D114"/>
      <c r="E114"/>
      <c r="F114"/>
      <c r="G114"/>
      <c r="H114"/>
      <c r="I114"/>
      <c r="J114"/>
      <c r="K114"/>
      <c r="L114"/>
    </row>
    <row r="115" spans="1:12" x14ac:dyDescent="0.25">
      <c r="A115" s="1"/>
      <c r="B115" s="53"/>
      <c r="C115"/>
      <c r="D115"/>
      <c r="E115"/>
      <c r="F115"/>
      <c r="G115"/>
      <c r="H115"/>
      <c r="I115"/>
      <c r="J115"/>
      <c r="K115"/>
      <c r="L115"/>
    </row>
    <row r="116" spans="1:12" x14ac:dyDescent="0.25">
      <c r="A116" s="1"/>
      <c r="B116" s="53"/>
      <c r="C116"/>
      <c r="D116"/>
      <c r="E116"/>
      <c r="F116"/>
      <c r="G116"/>
      <c r="H116"/>
      <c r="I116"/>
      <c r="J116"/>
      <c r="K116"/>
      <c r="L116"/>
    </row>
    <row r="117" spans="1:12" x14ac:dyDescent="0.25">
      <c r="A117" s="1"/>
      <c r="B117" s="53"/>
      <c r="C117"/>
      <c r="D117"/>
      <c r="E117"/>
      <c r="F117"/>
      <c r="G117"/>
      <c r="H117"/>
      <c r="I117"/>
      <c r="J117"/>
      <c r="K117"/>
      <c r="L117"/>
    </row>
    <row r="118" spans="1:12" x14ac:dyDescent="0.25">
      <c r="A118" s="1"/>
      <c r="B118" s="53"/>
      <c r="C118"/>
      <c r="D118"/>
      <c r="E118"/>
      <c r="F118"/>
      <c r="G118"/>
      <c r="H118"/>
      <c r="I118"/>
      <c r="J118"/>
      <c r="K118"/>
      <c r="L118"/>
    </row>
    <row r="119" spans="1:12" x14ac:dyDescent="0.25">
      <c r="A119" s="1"/>
      <c r="B119" s="53"/>
      <c r="C119"/>
      <c r="D119"/>
      <c r="E119"/>
      <c r="F119"/>
      <c r="G119"/>
      <c r="H119"/>
      <c r="I119"/>
      <c r="J119"/>
      <c r="K119"/>
      <c r="L119"/>
    </row>
    <row r="120" spans="1:12" x14ac:dyDescent="0.25">
      <c r="A120" s="1"/>
      <c r="B120" s="53"/>
      <c r="C120"/>
      <c r="D120"/>
      <c r="E120"/>
      <c r="F120"/>
      <c r="G120"/>
      <c r="H120"/>
      <c r="I120"/>
      <c r="J120"/>
      <c r="K120"/>
      <c r="L120"/>
    </row>
    <row r="121" spans="1:12" x14ac:dyDescent="0.25">
      <c r="A121" s="1"/>
      <c r="B121" s="53"/>
      <c r="C121"/>
      <c r="D121"/>
      <c r="E121"/>
      <c r="F121"/>
      <c r="G121"/>
      <c r="H121"/>
      <c r="I121"/>
      <c r="J121"/>
      <c r="K121"/>
      <c r="L121"/>
    </row>
    <row r="122" spans="1:12" x14ac:dyDescent="0.25">
      <c r="A122" s="1"/>
      <c r="B122" s="53"/>
      <c r="C122"/>
      <c r="D122"/>
      <c r="E122"/>
      <c r="F122"/>
      <c r="G122"/>
      <c r="H122"/>
      <c r="I122"/>
      <c r="J122"/>
      <c r="K122"/>
      <c r="L122"/>
    </row>
    <row r="123" spans="1:12" x14ac:dyDescent="0.25">
      <c r="A123" s="1"/>
      <c r="B123" s="53"/>
      <c r="C123"/>
      <c r="D123"/>
      <c r="E123"/>
      <c r="F123"/>
      <c r="G123"/>
      <c r="H123"/>
      <c r="I123"/>
      <c r="J123"/>
      <c r="K123"/>
      <c r="L123"/>
    </row>
    <row r="124" spans="1:12" x14ac:dyDescent="0.25">
      <c r="A124" s="1"/>
      <c r="B124" s="53"/>
      <c r="C124"/>
      <c r="D124"/>
      <c r="E124"/>
      <c r="F124"/>
      <c r="G124"/>
      <c r="H124"/>
      <c r="I124"/>
      <c r="J124"/>
      <c r="K124"/>
      <c r="L124"/>
    </row>
    <row r="125" spans="1:12" x14ac:dyDescent="0.25">
      <c r="A125" s="1"/>
      <c r="B125" s="53"/>
      <c r="C125"/>
      <c r="D125"/>
      <c r="E125"/>
      <c r="F125"/>
      <c r="G125"/>
      <c r="H125"/>
      <c r="I125"/>
      <c r="J125"/>
      <c r="K125"/>
      <c r="L125"/>
    </row>
    <row r="126" spans="1:12" x14ac:dyDescent="0.25">
      <c r="A126" s="1"/>
      <c r="B126" s="53"/>
      <c r="C126"/>
      <c r="D126"/>
      <c r="E126"/>
      <c r="F126"/>
      <c r="G126"/>
      <c r="H126"/>
      <c r="I126"/>
      <c r="J126"/>
      <c r="K126"/>
      <c r="L126"/>
    </row>
    <row r="127" spans="1:12" x14ac:dyDescent="0.25">
      <c r="A127" s="1"/>
      <c r="B127" s="53"/>
      <c r="C127"/>
      <c r="D127"/>
      <c r="E127"/>
      <c r="F127"/>
      <c r="G127"/>
      <c r="H127"/>
      <c r="I127"/>
      <c r="J127"/>
      <c r="K127"/>
      <c r="L127"/>
    </row>
    <row r="128" spans="1:12" x14ac:dyDescent="0.25">
      <c r="A128" s="1"/>
      <c r="B128" s="53"/>
      <c r="C128"/>
      <c r="D128"/>
      <c r="E128"/>
      <c r="F128"/>
      <c r="G128"/>
      <c r="H128"/>
      <c r="I128"/>
      <c r="J128"/>
      <c r="K128"/>
      <c r="L128"/>
    </row>
    <row r="129" spans="1:12" x14ac:dyDescent="0.25">
      <c r="A129" s="1"/>
      <c r="B129" s="53"/>
      <c r="C129"/>
      <c r="D129"/>
      <c r="E129"/>
      <c r="F129"/>
      <c r="G129"/>
      <c r="H129"/>
      <c r="I129"/>
      <c r="J129"/>
      <c r="K129"/>
      <c r="L129"/>
    </row>
    <row r="130" spans="1:12" x14ac:dyDescent="0.25">
      <c r="A130" s="1"/>
      <c r="B130" s="53"/>
      <c r="C130"/>
      <c r="D130"/>
      <c r="E130"/>
      <c r="F130"/>
      <c r="G130"/>
      <c r="H130"/>
      <c r="I130"/>
      <c r="J130"/>
      <c r="K130"/>
      <c r="L130"/>
    </row>
    <row r="131" spans="1:12" x14ac:dyDescent="0.25">
      <c r="A131" s="1"/>
      <c r="B131" s="53"/>
      <c r="C131"/>
      <c r="D131"/>
      <c r="E131"/>
      <c r="F131"/>
      <c r="G131"/>
      <c r="H131"/>
      <c r="I131"/>
      <c r="J131"/>
      <c r="K131"/>
      <c r="L131"/>
    </row>
    <row r="132" spans="1:12" x14ac:dyDescent="0.25">
      <c r="A132" s="1"/>
      <c r="B132" s="53"/>
      <c r="C132"/>
      <c r="D132"/>
      <c r="E132"/>
      <c r="F132"/>
      <c r="G132"/>
      <c r="H132"/>
      <c r="I132"/>
      <c r="J132"/>
      <c r="K132"/>
      <c r="L132"/>
    </row>
    <row r="133" spans="1:12" x14ac:dyDescent="0.25">
      <c r="A133" s="1"/>
      <c r="B133" s="53"/>
      <c r="C133"/>
      <c r="D133"/>
      <c r="E133"/>
      <c r="F133"/>
      <c r="G133"/>
      <c r="H133"/>
      <c r="I133"/>
      <c r="J133"/>
      <c r="K133"/>
      <c r="L133"/>
    </row>
    <row r="134" spans="1:12" x14ac:dyDescent="0.25">
      <c r="A134" s="1"/>
      <c r="B134" s="53"/>
      <c r="C134"/>
      <c r="D134"/>
      <c r="E134"/>
      <c r="F134"/>
      <c r="G134"/>
      <c r="H134"/>
      <c r="I134"/>
      <c r="J134"/>
      <c r="K134"/>
      <c r="L134"/>
    </row>
    <row r="135" spans="1:12" x14ac:dyDescent="0.25">
      <c r="A135" s="1"/>
      <c r="B135" s="53"/>
      <c r="C135"/>
      <c r="D135"/>
      <c r="E135"/>
      <c r="F135"/>
      <c r="G135"/>
      <c r="H135"/>
      <c r="I135"/>
      <c r="J135"/>
      <c r="K135"/>
      <c r="L135"/>
    </row>
    <row r="136" spans="1:12" x14ac:dyDescent="0.25">
      <c r="A136" s="1"/>
      <c r="B136" s="53"/>
      <c r="C136"/>
      <c r="D136"/>
      <c r="E136"/>
      <c r="F136"/>
      <c r="G136"/>
      <c r="H136"/>
      <c r="I136"/>
      <c r="J136"/>
      <c r="K136"/>
      <c r="L136"/>
    </row>
    <row r="137" spans="1:12" x14ac:dyDescent="0.25">
      <c r="A137" s="1"/>
      <c r="B137" s="53"/>
      <c r="C137"/>
      <c r="D137"/>
      <c r="E137"/>
      <c r="F137"/>
      <c r="G137"/>
      <c r="H137"/>
      <c r="I137"/>
      <c r="J137"/>
      <c r="K137"/>
      <c r="L137"/>
    </row>
    <row r="138" spans="1:12" x14ac:dyDescent="0.25">
      <c r="A138" s="1"/>
      <c r="B138" s="53"/>
      <c r="C138"/>
      <c r="D138"/>
      <c r="E138"/>
      <c r="F138"/>
      <c r="G138"/>
      <c r="H138"/>
      <c r="I138"/>
      <c r="J138"/>
      <c r="K138"/>
      <c r="L138"/>
    </row>
    <row r="139" spans="1:12" x14ac:dyDescent="0.25">
      <c r="A139" s="1"/>
      <c r="B139" s="53"/>
      <c r="C139"/>
      <c r="D139"/>
      <c r="E139"/>
      <c r="F139"/>
      <c r="G139"/>
      <c r="H139"/>
      <c r="I139"/>
      <c r="J139"/>
      <c r="K139"/>
      <c r="L139"/>
    </row>
    <row r="140" spans="1:12" x14ac:dyDescent="0.25">
      <c r="A140" s="1"/>
      <c r="B140" s="53"/>
      <c r="C140"/>
      <c r="D140"/>
      <c r="E140"/>
      <c r="F140"/>
      <c r="G140"/>
      <c r="H140"/>
      <c r="I140"/>
      <c r="J140"/>
      <c r="K140"/>
      <c r="L140"/>
    </row>
    <row r="141" spans="1:12" x14ac:dyDescent="0.25">
      <c r="A141" s="1"/>
      <c r="B141" s="53"/>
      <c r="C141"/>
      <c r="D141"/>
      <c r="E141"/>
      <c r="F141"/>
      <c r="G141"/>
      <c r="H141"/>
      <c r="I141"/>
      <c r="J141"/>
      <c r="K141"/>
      <c r="L141"/>
    </row>
    <row r="142" spans="1:12" x14ac:dyDescent="0.25">
      <c r="A142" s="1"/>
      <c r="B142" s="53"/>
      <c r="C142"/>
      <c r="D142"/>
      <c r="E142"/>
      <c r="F142"/>
      <c r="G142"/>
      <c r="H142"/>
      <c r="I142"/>
      <c r="J142"/>
      <c r="K142"/>
      <c r="L142"/>
    </row>
    <row r="143" spans="1:12" x14ac:dyDescent="0.25">
      <c r="A143" s="1"/>
      <c r="B143" s="53"/>
      <c r="C143"/>
      <c r="D143"/>
      <c r="E143"/>
      <c r="F143"/>
      <c r="G143"/>
      <c r="H143"/>
      <c r="I143"/>
      <c r="J143"/>
      <c r="K143"/>
      <c r="L143"/>
    </row>
    <row r="144" spans="1:12" x14ac:dyDescent="0.25">
      <c r="A144" s="1"/>
      <c r="B144" s="53"/>
      <c r="C144"/>
      <c r="D144"/>
      <c r="E144"/>
      <c r="F144"/>
      <c r="G144"/>
      <c r="H144"/>
      <c r="I144"/>
      <c r="J144"/>
      <c r="K144"/>
      <c r="L144"/>
    </row>
    <row r="145" spans="1:12" x14ac:dyDescent="0.25">
      <c r="A145" s="1"/>
      <c r="B145" s="53"/>
      <c r="C145"/>
      <c r="D145"/>
      <c r="E145"/>
      <c r="F145"/>
      <c r="G145"/>
      <c r="H145"/>
      <c r="I145"/>
      <c r="J145"/>
      <c r="K145"/>
      <c r="L145"/>
    </row>
    <row r="146" spans="1:12" x14ac:dyDescent="0.25">
      <c r="A146" s="1"/>
      <c r="B146" s="53"/>
      <c r="C146"/>
      <c r="D146"/>
      <c r="E146"/>
      <c r="F146"/>
      <c r="G146"/>
      <c r="H146"/>
      <c r="I146"/>
      <c r="J146"/>
      <c r="K146"/>
      <c r="L146"/>
    </row>
    <row r="147" spans="1:12" x14ac:dyDescent="0.25">
      <c r="A147" s="1"/>
      <c r="B147" s="53"/>
      <c r="C147"/>
      <c r="D147"/>
      <c r="E147"/>
      <c r="F147"/>
      <c r="G147"/>
      <c r="H147"/>
      <c r="I147"/>
      <c r="J147"/>
      <c r="K147"/>
      <c r="L147"/>
    </row>
    <row r="148" spans="1:12" x14ac:dyDescent="0.25">
      <c r="A148" s="1"/>
      <c r="B148" s="53"/>
      <c r="C148"/>
      <c r="D148"/>
      <c r="E148"/>
      <c r="F148"/>
      <c r="G148"/>
      <c r="H148"/>
      <c r="I148"/>
      <c r="J148"/>
      <c r="K148"/>
      <c r="L148"/>
    </row>
    <row r="149" spans="1:12" x14ac:dyDescent="0.25">
      <c r="A149" s="1"/>
      <c r="B149" s="53"/>
      <c r="C149"/>
      <c r="D149"/>
      <c r="E149"/>
      <c r="F149"/>
      <c r="G149"/>
      <c r="H149"/>
      <c r="I149"/>
      <c r="J149"/>
      <c r="K149"/>
      <c r="L149"/>
    </row>
    <row r="150" spans="1:12" x14ac:dyDescent="0.25">
      <c r="A150" s="1"/>
      <c r="B150" s="53"/>
      <c r="C150"/>
      <c r="D150"/>
      <c r="E150"/>
      <c r="F150"/>
      <c r="G150"/>
      <c r="H150"/>
      <c r="I150"/>
      <c r="J150"/>
      <c r="K150"/>
      <c r="L150"/>
    </row>
    <row r="151" spans="1:12" x14ac:dyDescent="0.25">
      <c r="A151" s="1"/>
      <c r="B151" s="53"/>
      <c r="C151"/>
      <c r="D151"/>
      <c r="E151"/>
      <c r="F151"/>
      <c r="G151"/>
      <c r="H151"/>
      <c r="I151"/>
      <c r="J151"/>
      <c r="K151"/>
      <c r="L151"/>
    </row>
    <row r="152" spans="1:12" x14ac:dyDescent="0.25">
      <c r="A152" s="1"/>
      <c r="B152" s="53"/>
      <c r="C152"/>
      <c r="D152"/>
      <c r="E152"/>
      <c r="F152"/>
      <c r="G152"/>
      <c r="H152"/>
      <c r="I152"/>
      <c r="J152"/>
      <c r="K152"/>
      <c r="L152"/>
    </row>
    <row r="153" spans="1:12" x14ac:dyDescent="0.25">
      <c r="A153" s="1"/>
      <c r="B153" s="53"/>
      <c r="C153"/>
      <c r="D153"/>
      <c r="E153"/>
      <c r="F153"/>
      <c r="G153"/>
      <c r="H153"/>
      <c r="I153"/>
      <c r="J153"/>
      <c r="K153"/>
      <c r="L153"/>
    </row>
    <row r="154" spans="1:12" x14ac:dyDescent="0.25">
      <c r="A154" s="1"/>
      <c r="B154" s="53"/>
      <c r="C154"/>
      <c r="D154"/>
      <c r="E154"/>
      <c r="F154"/>
      <c r="G154"/>
      <c r="H154"/>
      <c r="I154"/>
      <c r="J154"/>
      <c r="K154"/>
      <c r="L154"/>
    </row>
    <row r="155" spans="1:12" x14ac:dyDescent="0.25">
      <c r="A155" s="1"/>
      <c r="B155" s="53"/>
      <c r="C155"/>
      <c r="D155"/>
      <c r="E155"/>
      <c r="F155"/>
      <c r="G155"/>
      <c r="H155"/>
      <c r="I155"/>
      <c r="J155"/>
      <c r="K155"/>
      <c r="L155"/>
    </row>
    <row r="156" spans="1:12" x14ac:dyDescent="0.25">
      <c r="A156" s="1"/>
      <c r="B156" s="53"/>
      <c r="C156"/>
      <c r="D156"/>
      <c r="E156"/>
      <c r="F156"/>
      <c r="G156"/>
      <c r="H156"/>
      <c r="I156"/>
      <c r="J156"/>
      <c r="K156"/>
      <c r="L156"/>
    </row>
    <row r="157" spans="1:12" x14ac:dyDescent="0.25">
      <c r="A157" s="1"/>
      <c r="B157" s="53"/>
      <c r="C157"/>
      <c r="D157"/>
      <c r="E157"/>
      <c r="F157"/>
      <c r="G157"/>
      <c r="H157"/>
      <c r="I157"/>
      <c r="J157"/>
      <c r="K157"/>
      <c r="L157"/>
    </row>
    <row r="158" spans="1:12" x14ac:dyDescent="0.25">
      <c r="A158" s="1"/>
      <c r="B158" s="53"/>
      <c r="C158"/>
      <c r="D158"/>
      <c r="E158"/>
      <c r="F158"/>
      <c r="G158"/>
      <c r="H158"/>
      <c r="I158"/>
      <c r="J158"/>
      <c r="K158"/>
      <c r="L158"/>
    </row>
    <row r="159" spans="1:12" x14ac:dyDescent="0.25">
      <c r="A159" s="1"/>
      <c r="B159" s="53"/>
      <c r="C159"/>
      <c r="D159"/>
      <c r="E159"/>
      <c r="F159"/>
      <c r="G159"/>
      <c r="H159"/>
      <c r="I159"/>
      <c r="J159"/>
      <c r="K159"/>
      <c r="L159"/>
    </row>
    <row r="160" spans="1:12" x14ac:dyDescent="0.25">
      <c r="A160" s="1"/>
      <c r="B160" s="53"/>
      <c r="C160"/>
      <c r="D160"/>
      <c r="E160"/>
      <c r="F160"/>
      <c r="G160"/>
      <c r="H160"/>
      <c r="I160"/>
      <c r="J160"/>
      <c r="K160"/>
      <c r="L160"/>
    </row>
    <row r="161" spans="1:12" x14ac:dyDescent="0.25">
      <c r="A161" s="1"/>
      <c r="B161" s="53"/>
      <c r="C161"/>
      <c r="D161"/>
      <c r="E161"/>
      <c r="F161"/>
      <c r="G161"/>
      <c r="H161"/>
      <c r="I161"/>
      <c r="J161"/>
      <c r="K161"/>
      <c r="L161"/>
    </row>
    <row r="162" spans="1:12" x14ac:dyDescent="0.25">
      <c r="A162" s="1"/>
      <c r="B162" s="53"/>
      <c r="C162"/>
      <c r="D162"/>
      <c r="E162"/>
      <c r="F162"/>
      <c r="G162"/>
      <c r="H162"/>
      <c r="I162"/>
      <c r="J162"/>
      <c r="K162"/>
      <c r="L162"/>
    </row>
    <row r="163" spans="1:12" x14ac:dyDescent="0.25">
      <c r="A163" s="1"/>
      <c r="B163" s="53"/>
      <c r="C163"/>
      <c r="D163"/>
      <c r="E163"/>
      <c r="F163"/>
      <c r="G163"/>
      <c r="H163"/>
      <c r="I163"/>
      <c r="J163"/>
      <c r="K163"/>
      <c r="L163"/>
    </row>
    <row r="164" spans="1:12" x14ac:dyDescent="0.25">
      <c r="A164" s="1"/>
      <c r="B164" s="53"/>
      <c r="C164"/>
      <c r="D164"/>
      <c r="E164"/>
      <c r="F164"/>
      <c r="G164"/>
      <c r="H164"/>
      <c r="I164"/>
      <c r="J164"/>
      <c r="K164"/>
      <c r="L164"/>
    </row>
    <row r="165" spans="1:12" x14ac:dyDescent="0.25">
      <c r="A165" s="1"/>
      <c r="B165" s="53"/>
      <c r="C165"/>
      <c r="D165"/>
      <c r="E165"/>
      <c r="F165"/>
      <c r="G165"/>
      <c r="H165"/>
      <c r="I165"/>
      <c r="J165"/>
      <c r="K165"/>
      <c r="L165"/>
    </row>
    <row r="166" spans="1:12" x14ac:dyDescent="0.25">
      <c r="A166" s="1"/>
      <c r="B166" s="53"/>
      <c r="C166"/>
      <c r="D166"/>
      <c r="E166"/>
      <c r="F166"/>
      <c r="G166"/>
      <c r="H166"/>
      <c r="I166"/>
      <c r="J166"/>
      <c r="K166"/>
      <c r="L166"/>
    </row>
    <row r="167" spans="1:12" x14ac:dyDescent="0.25">
      <c r="A167" s="1"/>
      <c r="B167" s="53"/>
      <c r="C167"/>
      <c r="D167"/>
      <c r="E167"/>
      <c r="F167"/>
      <c r="G167"/>
      <c r="H167"/>
      <c r="I167"/>
      <c r="J167"/>
      <c r="K167"/>
      <c r="L167"/>
    </row>
    <row r="168" spans="1:12" x14ac:dyDescent="0.25">
      <c r="A168" s="1"/>
      <c r="B168" s="53"/>
      <c r="C168"/>
      <c r="D168"/>
      <c r="E168"/>
      <c r="F168"/>
      <c r="G168"/>
      <c r="H168"/>
      <c r="I168"/>
      <c r="J168"/>
      <c r="K168"/>
      <c r="L168"/>
    </row>
    <row r="169" spans="1:12" x14ac:dyDescent="0.25">
      <c r="A169" s="1"/>
      <c r="B169" s="53"/>
      <c r="C169"/>
      <c r="D169"/>
      <c r="E169"/>
      <c r="F169"/>
      <c r="G169"/>
      <c r="H169"/>
      <c r="I169"/>
      <c r="J169"/>
      <c r="K169"/>
      <c r="L169"/>
    </row>
    <row r="170" spans="1:12" x14ac:dyDescent="0.25">
      <c r="A170" s="1"/>
      <c r="B170" s="53"/>
      <c r="C170"/>
      <c r="D170"/>
      <c r="E170"/>
      <c r="F170"/>
      <c r="G170"/>
      <c r="H170"/>
      <c r="I170"/>
      <c r="J170"/>
      <c r="K170"/>
      <c r="L170"/>
    </row>
    <row r="171" spans="1:12" x14ac:dyDescent="0.25">
      <c r="A171" s="1"/>
      <c r="B171" s="53"/>
      <c r="C171"/>
      <c r="D171"/>
      <c r="E171"/>
      <c r="F171"/>
      <c r="G171"/>
      <c r="H171"/>
      <c r="I171"/>
      <c r="J171"/>
      <c r="K171"/>
      <c r="L171"/>
    </row>
    <row r="172" spans="1:12" x14ac:dyDescent="0.25">
      <c r="A172" s="1"/>
      <c r="B172" s="53"/>
      <c r="C172"/>
      <c r="D172"/>
      <c r="E172"/>
      <c r="F172"/>
      <c r="G172"/>
      <c r="H172"/>
      <c r="I172"/>
      <c r="J172"/>
      <c r="K172"/>
      <c r="L172"/>
    </row>
    <row r="173" spans="1:12" x14ac:dyDescent="0.25">
      <c r="A173" s="1"/>
      <c r="B173" s="53"/>
      <c r="C173"/>
      <c r="D173"/>
      <c r="E173"/>
      <c r="F173"/>
      <c r="G173"/>
      <c r="H173"/>
      <c r="I173"/>
      <c r="J173"/>
      <c r="K173"/>
      <c r="L173"/>
    </row>
    <row r="174" spans="1:12" x14ac:dyDescent="0.25">
      <c r="A174" s="1"/>
      <c r="B174" s="53"/>
      <c r="C174"/>
      <c r="D174"/>
      <c r="E174"/>
      <c r="F174"/>
      <c r="G174"/>
      <c r="H174"/>
      <c r="I174"/>
      <c r="J174"/>
      <c r="K174"/>
      <c r="L174"/>
    </row>
    <row r="175" spans="1:12" x14ac:dyDescent="0.25">
      <c r="A175" s="1"/>
      <c r="B175" s="53"/>
      <c r="C175"/>
      <c r="D175"/>
      <c r="E175"/>
      <c r="F175"/>
      <c r="G175"/>
      <c r="H175"/>
      <c r="I175"/>
      <c r="J175"/>
      <c r="K175"/>
      <c r="L175"/>
    </row>
    <row r="176" spans="1:12" x14ac:dyDescent="0.25">
      <c r="A176" s="1"/>
      <c r="B176" s="53"/>
      <c r="C176"/>
      <c r="D176"/>
      <c r="E176"/>
      <c r="F176"/>
      <c r="G176"/>
      <c r="H176"/>
      <c r="I176"/>
      <c r="J176"/>
      <c r="K176"/>
      <c r="L176"/>
    </row>
    <row r="177" spans="1:12" x14ac:dyDescent="0.25">
      <c r="A177" s="1"/>
      <c r="B177" s="53"/>
      <c r="C177"/>
      <c r="D177"/>
      <c r="E177"/>
      <c r="F177"/>
      <c r="G177"/>
      <c r="H177"/>
      <c r="I177"/>
      <c r="J177"/>
      <c r="K177"/>
      <c r="L177"/>
    </row>
    <row r="178" spans="1:12" x14ac:dyDescent="0.25">
      <c r="A178" s="1"/>
      <c r="B178" s="53"/>
      <c r="C178"/>
      <c r="D178"/>
      <c r="E178"/>
      <c r="F178"/>
      <c r="G178"/>
      <c r="H178"/>
      <c r="I178"/>
      <c r="J178"/>
      <c r="K178"/>
      <c r="L178"/>
    </row>
    <row r="179" spans="1:12" x14ac:dyDescent="0.25">
      <c r="A179" s="1"/>
      <c r="B179" s="53"/>
      <c r="C179"/>
      <c r="D179"/>
      <c r="E179"/>
      <c r="F179"/>
      <c r="G179"/>
      <c r="H179"/>
      <c r="I179"/>
      <c r="J179"/>
      <c r="K179"/>
      <c r="L179"/>
    </row>
    <row r="180" spans="1:12" x14ac:dyDescent="0.25">
      <c r="A180" s="1"/>
      <c r="B180" s="53"/>
      <c r="C180"/>
      <c r="D180"/>
      <c r="E180"/>
      <c r="F180"/>
      <c r="G180"/>
      <c r="H180"/>
      <c r="I180"/>
      <c r="J180"/>
      <c r="K180"/>
      <c r="L180"/>
    </row>
    <row r="181" spans="1:12" x14ac:dyDescent="0.25">
      <c r="A181" s="1"/>
      <c r="B181" s="53"/>
      <c r="C181"/>
      <c r="D181"/>
      <c r="E181"/>
      <c r="F181"/>
      <c r="G181"/>
      <c r="H181"/>
      <c r="I181"/>
      <c r="J181"/>
      <c r="K181"/>
      <c r="L181"/>
    </row>
    <row r="182" spans="1:12" x14ac:dyDescent="0.25">
      <c r="A182" s="1"/>
      <c r="B182" s="53"/>
      <c r="C182"/>
      <c r="D182"/>
      <c r="E182"/>
      <c r="F182"/>
      <c r="G182"/>
      <c r="H182"/>
      <c r="I182"/>
      <c r="J182"/>
      <c r="K182"/>
      <c r="L182"/>
    </row>
    <row r="183" spans="1:12" x14ac:dyDescent="0.25">
      <c r="A183" s="1"/>
      <c r="B183" s="53"/>
      <c r="C183"/>
      <c r="D183"/>
      <c r="E183"/>
      <c r="F183"/>
      <c r="G183"/>
      <c r="H183"/>
      <c r="I183"/>
      <c r="J183"/>
      <c r="K183"/>
      <c r="L183"/>
    </row>
    <row r="184" spans="1:12" x14ac:dyDescent="0.25">
      <c r="A184" s="1"/>
      <c r="B184" s="53"/>
      <c r="C184"/>
      <c r="D184"/>
      <c r="E184"/>
      <c r="F184"/>
      <c r="G184"/>
      <c r="H184"/>
      <c r="I184"/>
      <c r="J184"/>
      <c r="K184"/>
      <c r="L184"/>
    </row>
    <row r="185" spans="1:12" x14ac:dyDescent="0.25">
      <c r="A185" s="1"/>
      <c r="B185" s="53"/>
      <c r="C185"/>
      <c r="D185"/>
      <c r="E185"/>
      <c r="F185"/>
      <c r="G185"/>
      <c r="H185"/>
      <c r="I185"/>
      <c r="J185"/>
      <c r="K185"/>
      <c r="L185"/>
    </row>
    <row r="186" spans="1:12" x14ac:dyDescent="0.25">
      <c r="A186" s="1"/>
      <c r="B186" s="53"/>
      <c r="C186"/>
      <c r="D186"/>
      <c r="E186"/>
      <c r="F186"/>
      <c r="G186"/>
      <c r="H186"/>
      <c r="I186"/>
      <c r="J186"/>
      <c r="K186"/>
      <c r="L186"/>
    </row>
    <row r="187" spans="1:12" x14ac:dyDescent="0.25">
      <c r="A187" s="1"/>
      <c r="B187" s="53"/>
      <c r="C187"/>
      <c r="D187"/>
      <c r="E187"/>
      <c r="F187"/>
      <c r="G187"/>
      <c r="H187"/>
      <c r="I187"/>
      <c r="J187"/>
      <c r="K187"/>
      <c r="L187"/>
    </row>
    <row r="188" spans="1:12" x14ac:dyDescent="0.25">
      <c r="A188" s="1"/>
      <c r="B188" s="53"/>
      <c r="C188"/>
      <c r="D188"/>
      <c r="E188"/>
      <c r="F188"/>
      <c r="G188"/>
      <c r="H188"/>
      <c r="I188"/>
      <c r="J188"/>
      <c r="K188"/>
      <c r="L188"/>
    </row>
    <row r="189" spans="1:12" x14ac:dyDescent="0.25">
      <c r="A189" s="1"/>
      <c r="B189" s="53"/>
      <c r="C189"/>
      <c r="D189"/>
      <c r="E189"/>
      <c r="F189"/>
      <c r="G189"/>
      <c r="H189"/>
      <c r="I189"/>
      <c r="J189"/>
      <c r="K189"/>
      <c r="L189"/>
    </row>
    <row r="190" spans="1:12" x14ac:dyDescent="0.25">
      <c r="A190" s="1"/>
      <c r="B190" s="53"/>
      <c r="C190"/>
      <c r="D190"/>
      <c r="E190"/>
      <c r="F190"/>
      <c r="G190"/>
      <c r="H190"/>
    </row>
    <row r="191" spans="1:12" x14ac:dyDescent="0.25">
      <c r="A191" s="1"/>
      <c r="B191" s="53"/>
      <c r="C191"/>
      <c r="D191"/>
      <c r="E191"/>
      <c r="F191"/>
      <c r="G191"/>
      <c r="H191"/>
    </row>
    <row r="192" spans="1:12" x14ac:dyDescent="0.25">
      <c r="A192" s="1"/>
      <c r="B192" s="53"/>
      <c r="C192"/>
      <c r="D192"/>
      <c r="E192"/>
      <c r="F192"/>
      <c r="G192"/>
      <c r="H192"/>
    </row>
    <row r="193" spans="1:8" x14ac:dyDescent="0.25">
      <c r="A193" s="1"/>
      <c r="B193" s="53"/>
      <c r="C193"/>
      <c r="D193"/>
      <c r="E193"/>
      <c r="F193"/>
      <c r="G193"/>
      <c r="H193"/>
    </row>
    <row r="194" spans="1:8" x14ac:dyDescent="0.25">
      <c r="A194" s="1"/>
      <c r="B194" s="53"/>
      <c r="C194"/>
      <c r="D194"/>
      <c r="E194"/>
      <c r="F194"/>
      <c r="G194"/>
      <c r="H194"/>
    </row>
    <row r="195" spans="1:8" x14ac:dyDescent="0.25">
      <c r="A195" s="1"/>
      <c r="B195" s="53"/>
      <c r="C195"/>
      <c r="D195"/>
      <c r="E195"/>
      <c r="F195"/>
      <c r="G195"/>
      <c r="H195"/>
    </row>
    <row r="196" spans="1:8" x14ac:dyDescent="0.25">
      <c r="A196" s="1"/>
      <c r="B196" s="53"/>
      <c r="C196"/>
      <c r="D196"/>
      <c r="E196"/>
      <c r="F196"/>
      <c r="G196"/>
      <c r="H196"/>
    </row>
    <row r="197" spans="1:8" x14ac:dyDescent="0.25">
      <c r="A197" s="1"/>
      <c r="B197" s="53"/>
      <c r="C197"/>
      <c r="D197"/>
      <c r="E197"/>
      <c r="F197"/>
      <c r="G197"/>
      <c r="H197"/>
    </row>
    <row r="198" spans="1:8" x14ac:dyDescent="0.25">
      <c r="A198" s="1"/>
      <c r="B198" s="53"/>
      <c r="C198"/>
      <c r="D198"/>
      <c r="E198"/>
      <c r="F198"/>
      <c r="G198"/>
      <c r="H198"/>
    </row>
    <row r="199" spans="1:8" x14ac:dyDescent="0.25">
      <c r="A199" s="1"/>
      <c r="B199" s="53"/>
      <c r="C199"/>
      <c r="D199"/>
      <c r="E199"/>
      <c r="F199"/>
      <c r="G199"/>
      <c r="H199"/>
    </row>
    <row r="200" spans="1:8" x14ac:dyDescent="0.25">
      <c r="A200" s="1"/>
      <c r="B200" s="53"/>
      <c r="C200"/>
      <c r="D200"/>
      <c r="E200"/>
      <c r="F200"/>
      <c r="G200"/>
      <c r="H200"/>
    </row>
    <row r="201" spans="1:8" x14ac:dyDescent="0.25">
      <c r="A201" s="1"/>
      <c r="B201" s="53"/>
      <c r="C201"/>
      <c r="D201"/>
      <c r="E201"/>
      <c r="F201"/>
      <c r="G201"/>
      <c r="H201"/>
    </row>
    <row r="202" spans="1:8" x14ac:dyDescent="0.25">
      <c r="A202" s="1"/>
      <c r="B202" s="53"/>
      <c r="C202"/>
      <c r="D202"/>
      <c r="E202"/>
      <c r="F202"/>
      <c r="G202"/>
      <c r="H202"/>
    </row>
    <row r="203" spans="1:8" x14ac:dyDescent="0.25">
      <c r="A203" s="1"/>
      <c r="B203" s="53"/>
      <c r="C203"/>
      <c r="D203"/>
      <c r="E203"/>
      <c r="F203"/>
      <c r="G203"/>
      <c r="H203"/>
    </row>
    <row r="204" spans="1:8" x14ac:dyDescent="0.25">
      <c r="A204" s="1"/>
      <c r="B204" s="53"/>
      <c r="C204"/>
      <c r="D204"/>
      <c r="E204"/>
      <c r="F204"/>
      <c r="G204"/>
      <c r="H204"/>
    </row>
    <row r="205" spans="1:8" x14ac:dyDescent="0.25">
      <c r="A205" s="1"/>
      <c r="B205" s="53"/>
      <c r="C205"/>
      <c r="D205"/>
      <c r="E205"/>
      <c r="F205"/>
      <c r="G205"/>
      <c r="H205"/>
    </row>
    <row r="206" spans="1:8" x14ac:dyDescent="0.25">
      <c r="A206" s="1"/>
      <c r="B206" s="53"/>
      <c r="C206"/>
      <c r="D206"/>
      <c r="E206"/>
      <c r="F206"/>
      <c r="G206"/>
      <c r="H206"/>
    </row>
    <row r="207" spans="1:8" x14ac:dyDescent="0.25">
      <c r="A207" s="1"/>
      <c r="B207" s="53"/>
      <c r="C207"/>
      <c r="D207"/>
      <c r="E207"/>
      <c r="F207"/>
      <c r="G207"/>
      <c r="H207"/>
    </row>
    <row r="208" spans="1:8" x14ac:dyDescent="0.25">
      <c r="A208" s="1"/>
      <c r="B208" s="53"/>
      <c r="C208"/>
      <c r="D208"/>
      <c r="E208"/>
      <c r="F208"/>
      <c r="G208"/>
      <c r="H208"/>
    </row>
    <row r="209" spans="1:8" x14ac:dyDescent="0.25">
      <c r="A209" s="1"/>
      <c r="B209" s="53"/>
      <c r="C209"/>
      <c r="D209"/>
      <c r="E209"/>
      <c r="F209"/>
      <c r="G209"/>
      <c r="H209"/>
    </row>
    <row r="210" spans="1:8" x14ac:dyDescent="0.25">
      <c r="A210" s="1"/>
      <c r="B210" s="53"/>
      <c r="C210"/>
      <c r="D210"/>
      <c r="E210"/>
      <c r="F210"/>
      <c r="G210"/>
      <c r="H210"/>
    </row>
    <row r="211" spans="1:8" x14ac:dyDescent="0.25">
      <c r="A211" s="1"/>
      <c r="B211" s="53"/>
      <c r="C211"/>
      <c r="D211"/>
      <c r="E211"/>
      <c r="F211"/>
      <c r="G211"/>
      <c r="H211"/>
    </row>
    <row r="212" spans="1:8" x14ac:dyDescent="0.25">
      <c r="A212" s="1"/>
      <c r="B212" s="53"/>
      <c r="C212"/>
      <c r="D212"/>
      <c r="E212"/>
      <c r="F212"/>
      <c r="G212"/>
      <c r="H212"/>
    </row>
    <row r="213" spans="1:8" x14ac:dyDescent="0.25">
      <c r="A213" s="1"/>
      <c r="B213" s="53"/>
      <c r="C213"/>
      <c r="D213"/>
      <c r="E213"/>
      <c r="F213"/>
      <c r="G213"/>
      <c r="H213"/>
    </row>
    <row r="214" spans="1:8" x14ac:dyDescent="0.25">
      <c r="A214" s="1"/>
      <c r="B214" s="53"/>
      <c r="C214"/>
      <c r="D214"/>
      <c r="E214"/>
      <c r="F214"/>
      <c r="G214"/>
      <c r="H214"/>
    </row>
    <row r="215" spans="1:8" x14ac:dyDescent="0.25">
      <c r="A215" s="1"/>
      <c r="B215" s="53"/>
      <c r="C215"/>
      <c r="D215"/>
      <c r="E215"/>
      <c r="F215"/>
      <c r="G215"/>
      <c r="H215"/>
    </row>
    <row r="216" spans="1:8" x14ac:dyDescent="0.25">
      <c r="A216" s="1"/>
      <c r="B216" s="53"/>
      <c r="C216"/>
      <c r="D216"/>
      <c r="E216"/>
      <c r="F216"/>
      <c r="G216"/>
      <c r="H216"/>
    </row>
    <row r="217" spans="1:8" x14ac:dyDescent="0.25">
      <c r="A217" s="1"/>
      <c r="B217" s="53"/>
      <c r="C217"/>
      <c r="D217"/>
      <c r="E217"/>
      <c r="F217"/>
      <c r="G217"/>
      <c r="H217"/>
    </row>
    <row r="218" spans="1:8" x14ac:dyDescent="0.25">
      <c r="A218" s="1"/>
      <c r="B218" s="53"/>
      <c r="C218"/>
      <c r="D218"/>
      <c r="E218"/>
      <c r="F218"/>
      <c r="G218"/>
      <c r="H218"/>
    </row>
    <row r="219" spans="1:8" x14ac:dyDescent="0.25">
      <c r="A219" s="1"/>
      <c r="B219" s="53"/>
      <c r="C219"/>
      <c r="D219"/>
      <c r="E219"/>
      <c r="F219"/>
      <c r="G219"/>
      <c r="H219"/>
    </row>
    <row r="220" spans="1:8" x14ac:dyDescent="0.25">
      <c r="A220" s="1"/>
      <c r="B220" s="53"/>
      <c r="C220"/>
      <c r="D220"/>
      <c r="E220"/>
      <c r="F220"/>
      <c r="G220"/>
      <c r="H220"/>
    </row>
    <row r="221" spans="1:8" x14ac:dyDescent="0.25">
      <c r="A221" s="1"/>
      <c r="B221" s="53"/>
      <c r="C221"/>
      <c r="D221"/>
      <c r="E221"/>
      <c r="F221"/>
      <c r="G221"/>
      <c r="H221"/>
    </row>
    <row r="222" spans="1:8" x14ac:dyDescent="0.25">
      <c r="A222" s="1"/>
      <c r="B222" s="53"/>
      <c r="C222"/>
      <c r="D222"/>
      <c r="E222"/>
      <c r="F222"/>
      <c r="G222"/>
      <c r="H222"/>
    </row>
    <row r="223" spans="1:8" x14ac:dyDescent="0.25">
      <c r="A223" s="1"/>
      <c r="B223" s="53"/>
      <c r="C223"/>
      <c r="D223"/>
      <c r="E223"/>
      <c r="F223"/>
      <c r="G223"/>
      <c r="H223"/>
    </row>
    <row r="224" spans="1:8" x14ac:dyDescent="0.25">
      <c r="A224" s="1"/>
      <c r="B224" s="53"/>
      <c r="C224"/>
      <c r="D224"/>
      <c r="E224"/>
      <c r="F224"/>
      <c r="G224"/>
      <c r="H224"/>
    </row>
    <row r="225" spans="1:8" x14ac:dyDescent="0.25">
      <c r="A225" s="1"/>
      <c r="B225" s="53"/>
      <c r="C225"/>
      <c r="D225"/>
      <c r="E225"/>
      <c r="F225"/>
      <c r="G225"/>
      <c r="H225"/>
    </row>
    <row r="226" spans="1:8" x14ac:dyDescent="0.25">
      <c r="A226" s="1"/>
      <c r="B226" s="53"/>
      <c r="C226"/>
      <c r="D226"/>
      <c r="E226"/>
      <c r="F226"/>
      <c r="G226"/>
      <c r="H226"/>
    </row>
    <row r="227" spans="1:8" x14ac:dyDescent="0.25">
      <c r="A227" s="1"/>
      <c r="B227" s="53"/>
      <c r="C227"/>
      <c r="D227"/>
      <c r="E227"/>
      <c r="F227"/>
      <c r="G227"/>
      <c r="H227"/>
    </row>
    <row r="228" spans="1:8" x14ac:dyDescent="0.25">
      <c r="A228" s="1"/>
      <c r="B228" s="53"/>
      <c r="C228"/>
      <c r="D228"/>
      <c r="E228"/>
      <c r="F228"/>
      <c r="G228"/>
      <c r="H228"/>
    </row>
    <row r="229" spans="1:8" x14ac:dyDescent="0.25">
      <c r="A229" s="1"/>
      <c r="B229" s="53"/>
      <c r="C229"/>
      <c r="D229"/>
      <c r="E229"/>
      <c r="F229"/>
      <c r="G229"/>
      <c r="H229"/>
    </row>
    <row r="230" spans="1:8" x14ac:dyDescent="0.25">
      <c r="A230" s="1"/>
      <c r="B230" s="53"/>
      <c r="C230"/>
      <c r="D230"/>
      <c r="E230"/>
      <c r="F230"/>
      <c r="G230"/>
      <c r="H230"/>
    </row>
    <row r="231" spans="1:8" x14ac:dyDescent="0.25">
      <c r="A231" s="1"/>
      <c r="B231" s="53"/>
      <c r="C231"/>
      <c r="D231"/>
      <c r="E231"/>
      <c r="F231"/>
      <c r="G231"/>
      <c r="H231"/>
    </row>
    <row r="232" spans="1:8" x14ac:dyDescent="0.25">
      <c r="A232" s="1"/>
      <c r="B232" s="53"/>
      <c r="C232"/>
      <c r="D232"/>
      <c r="E232"/>
      <c r="F232"/>
      <c r="G232"/>
      <c r="H232"/>
    </row>
    <row r="233" spans="1:8" x14ac:dyDescent="0.25">
      <c r="A233" s="1"/>
      <c r="B233" s="53"/>
      <c r="C233"/>
      <c r="D233"/>
      <c r="E233"/>
      <c r="F233"/>
      <c r="G233"/>
      <c r="H233"/>
    </row>
    <row r="234" spans="1:8" x14ac:dyDescent="0.25">
      <c r="A234" s="1"/>
      <c r="B234" s="53"/>
      <c r="C234"/>
      <c r="D234"/>
      <c r="E234"/>
      <c r="F234"/>
      <c r="G234"/>
      <c r="H234"/>
    </row>
    <row r="235" spans="1:8" x14ac:dyDescent="0.25">
      <c r="A235" s="1"/>
      <c r="B235" s="53"/>
      <c r="C235"/>
      <c r="D235"/>
      <c r="E235"/>
      <c r="F235"/>
      <c r="G235"/>
      <c r="H235"/>
    </row>
    <row r="236" spans="1:8" x14ac:dyDescent="0.25">
      <c r="A236" s="1"/>
      <c r="B236" s="53"/>
      <c r="C236"/>
      <c r="D236"/>
      <c r="E236"/>
      <c r="F236"/>
      <c r="G236"/>
      <c r="H236"/>
    </row>
    <row r="237" spans="1:8" x14ac:dyDescent="0.25">
      <c r="A237" s="1"/>
      <c r="B237" s="53"/>
      <c r="C237"/>
      <c r="D237"/>
      <c r="E237"/>
      <c r="F237"/>
      <c r="G237"/>
      <c r="H237"/>
    </row>
    <row r="238" spans="1:8" x14ac:dyDescent="0.25">
      <c r="A238" s="1"/>
      <c r="B238" s="53"/>
      <c r="C238"/>
      <c r="D238"/>
      <c r="E238"/>
      <c r="F238"/>
      <c r="G238"/>
      <c r="H238"/>
    </row>
    <row r="239" spans="1:8" x14ac:dyDescent="0.25">
      <c r="A239" s="1"/>
      <c r="B239" s="53"/>
      <c r="C239"/>
      <c r="D239"/>
      <c r="E239"/>
      <c r="F239"/>
      <c r="G239"/>
      <c r="H239"/>
    </row>
    <row r="240" spans="1:8" x14ac:dyDescent="0.25">
      <c r="A240" s="1"/>
      <c r="B240" s="53"/>
      <c r="C240"/>
      <c r="D240"/>
      <c r="E240"/>
      <c r="F240"/>
      <c r="G240"/>
      <c r="H240"/>
    </row>
    <row r="241" spans="1:8" x14ac:dyDescent="0.25">
      <c r="A241" s="1"/>
      <c r="B241" s="53"/>
      <c r="C241"/>
      <c r="D241"/>
      <c r="E241"/>
      <c r="F241"/>
      <c r="G241"/>
      <c r="H241"/>
    </row>
    <row r="242" spans="1:8" x14ac:dyDescent="0.25">
      <c r="A242" s="1"/>
      <c r="B242" s="53"/>
      <c r="C242"/>
      <c r="D242"/>
      <c r="E242"/>
      <c r="F242"/>
      <c r="G242"/>
      <c r="H242"/>
    </row>
    <row r="243" spans="1:8" x14ac:dyDescent="0.25">
      <c r="A243" s="1"/>
      <c r="B243" s="53"/>
      <c r="C243"/>
      <c r="D243"/>
      <c r="E243"/>
      <c r="F243"/>
      <c r="G243"/>
      <c r="H243"/>
    </row>
    <row r="244" spans="1:8" x14ac:dyDescent="0.25">
      <c r="A244" s="1"/>
      <c r="B244" s="53"/>
      <c r="C244"/>
      <c r="D244"/>
      <c r="E244"/>
      <c r="F244"/>
      <c r="G244"/>
      <c r="H244"/>
    </row>
    <row r="245" spans="1:8" x14ac:dyDescent="0.25">
      <c r="A245" s="1"/>
      <c r="B245" s="53"/>
      <c r="C245"/>
      <c r="D245"/>
      <c r="E245"/>
      <c r="F245"/>
      <c r="G245"/>
      <c r="H245"/>
    </row>
    <row r="246" spans="1:8" x14ac:dyDescent="0.25">
      <c r="A246" s="1"/>
      <c r="B246" s="53"/>
      <c r="C246"/>
      <c r="D246"/>
      <c r="E246"/>
      <c r="F246"/>
      <c r="G246"/>
      <c r="H246"/>
    </row>
    <row r="247" spans="1:8" x14ac:dyDescent="0.25">
      <c r="A247" s="1"/>
      <c r="B247" s="53"/>
      <c r="C247"/>
      <c r="D247"/>
      <c r="E247"/>
      <c r="F247"/>
      <c r="G247"/>
      <c r="H247"/>
    </row>
    <row r="248" spans="1:8" x14ac:dyDescent="0.25">
      <c r="A248" s="1"/>
      <c r="B248" s="53"/>
      <c r="C248"/>
      <c r="D248"/>
      <c r="E248"/>
      <c r="F248"/>
      <c r="G248"/>
      <c r="H248"/>
    </row>
    <row r="249" spans="1:8" x14ac:dyDescent="0.25">
      <c r="A249" s="1"/>
      <c r="B249" s="53"/>
      <c r="C249"/>
      <c r="D249"/>
      <c r="E249"/>
      <c r="F249"/>
      <c r="G249"/>
      <c r="H249"/>
    </row>
    <row r="250" spans="1:8" x14ac:dyDescent="0.25">
      <c r="A250" s="1"/>
      <c r="B250" s="53"/>
      <c r="C250"/>
      <c r="D250"/>
      <c r="E250"/>
      <c r="F250"/>
      <c r="G250"/>
      <c r="H250"/>
    </row>
    <row r="251" spans="1:8" x14ac:dyDescent="0.25">
      <c r="A251" s="1"/>
      <c r="B251" s="53"/>
      <c r="C251"/>
      <c r="D251"/>
      <c r="E251"/>
      <c r="F251"/>
      <c r="G251"/>
      <c r="H251"/>
    </row>
    <row r="252" spans="1:8" x14ac:dyDescent="0.25">
      <c r="A252" s="1"/>
      <c r="B252" s="53"/>
      <c r="C252"/>
      <c r="D252"/>
      <c r="E252"/>
      <c r="F252"/>
      <c r="G252"/>
      <c r="H252"/>
    </row>
    <row r="253" spans="1:8" x14ac:dyDescent="0.25">
      <c r="A253" s="1"/>
      <c r="B253" s="53"/>
      <c r="C253"/>
      <c r="D253"/>
      <c r="E253"/>
      <c r="F253"/>
      <c r="G253"/>
      <c r="H253"/>
    </row>
    <row r="254" spans="1:8" x14ac:dyDescent="0.25">
      <c r="A254" s="1"/>
      <c r="B254" s="53"/>
      <c r="C254"/>
      <c r="D254"/>
      <c r="E254"/>
      <c r="F254"/>
      <c r="G254"/>
      <c r="H254"/>
    </row>
    <row r="255" spans="1:8" x14ac:dyDescent="0.25">
      <c r="A255" s="1"/>
      <c r="B255" s="53"/>
      <c r="C255"/>
      <c r="D255"/>
      <c r="E255"/>
      <c r="F255"/>
      <c r="G255"/>
      <c r="H255"/>
    </row>
    <row r="256" spans="1:8" x14ac:dyDescent="0.25">
      <c r="A256" s="1"/>
      <c r="B256" s="53"/>
      <c r="C256"/>
      <c r="D256"/>
      <c r="E256"/>
      <c r="F256"/>
      <c r="G256"/>
      <c r="H256"/>
    </row>
    <row r="257" spans="1:8" x14ac:dyDescent="0.25">
      <c r="A257" s="1"/>
      <c r="B257" s="53"/>
      <c r="C257"/>
      <c r="D257"/>
      <c r="E257"/>
      <c r="F257"/>
      <c r="G257"/>
      <c r="H257"/>
    </row>
    <row r="258" spans="1:8" x14ac:dyDescent="0.25">
      <c r="A258" s="1"/>
      <c r="B258" s="53"/>
      <c r="C258"/>
      <c r="D258"/>
      <c r="E258"/>
      <c r="F258"/>
      <c r="G258"/>
      <c r="H258"/>
    </row>
    <row r="259" spans="1:8" x14ac:dyDescent="0.25">
      <c r="A259" s="1"/>
      <c r="B259" s="53"/>
      <c r="C259"/>
      <c r="D259"/>
      <c r="E259"/>
      <c r="F259"/>
      <c r="G259"/>
      <c r="H259"/>
    </row>
    <row r="260" spans="1:8" x14ac:dyDescent="0.25">
      <c r="A260" s="1"/>
      <c r="B260" s="53"/>
      <c r="C260"/>
      <c r="D260"/>
      <c r="E260"/>
      <c r="F260"/>
      <c r="G260"/>
      <c r="H260"/>
    </row>
    <row r="261" spans="1:8" x14ac:dyDescent="0.25">
      <c r="A261" s="1"/>
      <c r="B261" s="53"/>
      <c r="C261"/>
      <c r="D261"/>
      <c r="E261"/>
      <c r="F261"/>
      <c r="G261"/>
      <c r="H261"/>
    </row>
    <row r="262" spans="1:8" x14ac:dyDescent="0.25">
      <c r="A262" s="1"/>
      <c r="B262" s="53"/>
      <c r="C262"/>
      <c r="D262"/>
      <c r="E262"/>
      <c r="F262"/>
      <c r="G262"/>
      <c r="H262"/>
    </row>
    <row r="263" spans="1:8" x14ac:dyDescent="0.25">
      <c r="A263" s="1"/>
      <c r="B263" s="53"/>
      <c r="C263"/>
      <c r="D263"/>
      <c r="E263"/>
      <c r="F263"/>
      <c r="G263"/>
      <c r="H263"/>
    </row>
    <row r="264" spans="1:8" x14ac:dyDescent="0.25">
      <c r="A264" s="1"/>
      <c r="B264" s="53"/>
      <c r="C264"/>
      <c r="D264"/>
      <c r="E264"/>
      <c r="F264"/>
      <c r="G264"/>
      <c r="H264"/>
    </row>
    <row r="265" spans="1:8" x14ac:dyDescent="0.25">
      <c r="A265" s="1"/>
      <c r="B265" s="53"/>
      <c r="C265"/>
      <c r="D265"/>
      <c r="E265"/>
      <c r="F265"/>
      <c r="G265"/>
      <c r="H265"/>
    </row>
    <row r="266" spans="1:8" x14ac:dyDescent="0.25">
      <c r="A266" s="1"/>
      <c r="B266" s="53"/>
      <c r="C266"/>
      <c r="D266"/>
      <c r="E266"/>
      <c r="F266"/>
      <c r="G266"/>
      <c r="H266"/>
    </row>
    <row r="267" spans="1:8" x14ac:dyDescent="0.25">
      <c r="A267" s="1"/>
      <c r="B267" s="53"/>
      <c r="C267"/>
      <c r="D267"/>
      <c r="E267"/>
      <c r="F267"/>
      <c r="G267"/>
      <c r="H267"/>
    </row>
    <row r="268" spans="1:8" x14ac:dyDescent="0.25">
      <c r="A268" s="1"/>
      <c r="B268" s="53"/>
      <c r="C268"/>
      <c r="D268"/>
      <c r="E268"/>
      <c r="F268"/>
      <c r="G268"/>
      <c r="H268"/>
    </row>
    <row r="269" spans="1:8" x14ac:dyDescent="0.25">
      <c r="A269" s="1"/>
      <c r="B269" s="53"/>
      <c r="C269"/>
      <c r="D269"/>
      <c r="E269"/>
      <c r="F269"/>
      <c r="G269"/>
      <c r="H269"/>
    </row>
    <row r="270" spans="1:8" x14ac:dyDescent="0.25">
      <c r="A270" s="1"/>
      <c r="B270" s="53"/>
      <c r="C270"/>
      <c r="D270"/>
      <c r="E270"/>
      <c r="F270"/>
      <c r="G270"/>
      <c r="H270"/>
    </row>
    <row r="271" spans="1:8" x14ac:dyDescent="0.25">
      <c r="A271" s="1"/>
      <c r="B271" s="53"/>
      <c r="C271"/>
      <c r="D271"/>
      <c r="E271"/>
      <c r="F271"/>
      <c r="G271"/>
      <c r="H271"/>
    </row>
    <row r="272" spans="1:8" x14ac:dyDescent="0.25">
      <c r="A272" s="1"/>
      <c r="B272" s="53"/>
      <c r="C272"/>
      <c r="D272"/>
      <c r="E272"/>
      <c r="F272"/>
      <c r="G272"/>
      <c r="H272"/>
    </row>
    <row r="273" spans="1:8" x14ac:dyDescent="0.25">
      <c r="A273" s="1"/>
      <c r="B273" s="53"/>
      <c r="C273"/>
      <c r="D273"/>
      <c r="E273"/>
      <c r="F273"/>
      <c r="G273"/>
      <c r="H273"/>
    </row>
    <row r="274" spans="1:8" x14ac:dyDescent="0.25">
      <c r="A274" s="1"/>
      <c r="B274" s="53"/>
      <c r="C274"/>
      <c r="D274"/>
      <c r="E274"/>
      <c r="F274"/>
      <c r="G274"/>
      <c r="H274"/>
    </row>
    <row r="275" spans="1:8" x14ac:dyDescent="0.25">
      <c r="A275" s="1"/>
      <c r="B275" s="53"/>
      <c r="C275"/>
      <c r="D275"/>
      <c r="E275"/>
      <c r="F275"/>
      <c r="G275"/>
      <c r="H275"/>
    </row>
    <row r="276" spans="1:8" x14ac:dyDescent="0.25">
      <c r="A276" s="1"/>
      <c r="B276" s="53"/>
      <c r="C276"/>
      <c r="D276"/>
      <c r="E276"/>
      <c r="F276"/>
      <c r="G276"/>
      <c r="H276"/>
    </row>
    <row r="277" spans="1:8" x14ac:dyDescent="0.25">
      <c r="A277" s="1"/>
      <c r="B277" s="53"/>
      <c r="C277"/>
      <c r="D277"/>
      <c r="E277"/>
      <c r="F277"/>
      <c r="G277"/>
      <c r="H277"/>
    </row>
    <row r="278" spans="1:8" x14ac:dyDescent="0.25">
      <c r="A278" s="1"/>
      <c r="B278" s="53"/>
      <c r="C278"/>
      <c r="D278"/>
      <c r="E278"/>
      <c r="F278"/>
      <c r="G278"/>
      <c r="H278"/>
    </row>
    <row r="279" spans="1:8" x14ac:dyDescent="0.25">
      <c r="A279" s="1"/>
      <c r="B279" s="53"/>
      <c r="C279"/>
      <c r="D279"/>
      <c r="E279"/>
      <c r="F279"/>
      <c r="G279"/>
      <c r="H279"/>
    </row>
    <row r="280" spans="1:8" x14ac:dyDescent="0.25">
      <c r="A280" s="1"/>
      <c r="B280" s="53"/>
      <c r="C280"/>
      <c r="D280"/>
      <c r="E280"/>
      <c r="F280"/>
      <c r="G280"/>
      <c r="H280"/>
    </row>
    <row r="281" spans="1:8" x14ac:dyDescent="0.25">
      <c r="A281" s="1"/>
      <c r="B281" s="53"/>
      <c r="C281"/>
      <c r="D281"/>
      <c r="E281"/>
      <c r="F281"/>
      <c r="G281"/>
      <c r="H281"/>
    </row>
    <row r="282" spans="1:8" x14ac:dyDescent="0.25">
      <c r="A282" s="1"/>
      <c r="B282" s="53"/>
      <c r="C282"/>
      <c r="D282"/>
      <c r="E282"/>
      <c r="F282"/>
      <c r="G282"/>
      <c r="H282"/>
    </row>
    <row r="283" spans="1:8" x14ac:dyDescent="0.25">
      <c r="A283" s="1"/>
      <c r="B283" s="53"/>
      <c r="C283"/>
      <c r="D283"/>
      <c r="E283"/>
      <c r="F283"/>
      <c r="G283"/>
      <c r="H283"/>
    </row>
    <row r="284" spans="1:8" x14ac:dyDescent="0.25">
      <c r="A284" s="1"/>
      <c r="B284" s="53"/>
      <c r="C284"/>
      <c r="D284"/>
      <c r="E284"/>
      <c r="F284"/>
      <c r="G284"/>
      <c r="H284"/>
    </row>
    <row r="285" spans="1:8" x14ac:dyDescent="0.25">
      <c r="A285" s="1"/>
      <c r="B285" s="53"/>
      <c r="C285"/>
      <c r="D285"/>
      <c r="E285"/>
      <c r="F285"/>
      <c r="G285"/>
      <c r="H285"/>
    </row>
    <row r="286" spans="1:8" x14ac:dyDescent="0.25">
      <c r="A286" s="1"/>
      <c r="B286" s="53"/>
      <c r="C286"/>
      <c r="D286"/>
      <c r="E286"/>
      <c r="F286"/>
      <c r="G286"/>
      <c r="H286"/>
    </row>
    <row r="287" spans="1:8" x14ac:dyDescent="0.25">
      <c r="A287" s="1"/>
      <c r="B287" s="53"/>
      <c r="C287"/>
      <c r="D287"/>
      <c r="E287"/>
      <c r="F287"/>
      <c r="G287"/>
      <c r="H287"/>
    </row>
    <row r="288" spans="1:8" x14ac:dyDescent="0.25">
      <c r="A288" s="1"/>
      <c r="B288" s="53"/>
      <c r="C288"/>
      <c r="D288"/>
      <c r="E288"/>
      <c r="F288"/>
      <c r="G288"/>
      <c r="H288"/>
    </row>
    <row r="289" spans="1:8" x14ac:dyDescent="0.25">
      <c r="A289" s="1"/>
      <c r="B289" s="53"/>
      <c r="C289"/>
      <c r="D289"/>
      <c r="E289"/>
      <c r="F289"/>
      <c r="G289"/>
      <c r="H289"/>
    </row>
    <row r="290" spans="1:8" x14ac:dyDescent="0.25">
      <c r="A290" s="1"/>
      <c r="B290" s="53"/>
      <c r="C290"/>
      <c r="D290"/>
      <c r="E290"/>
      <c r="F290"/>
      <c r="G290"/>
      <c r="H290"/>
    </row>
    <row r="291" spans="1:8" x14ac:dyDescent="0.25">
      <c r="A291" s="1"/>
      <c r="B291" s="53"/>
      <c r="C291"/>
      <c r="D291"/>
      <c r="E291"/>
      <c r="F291"/>
      <c r="G291"/>
      <c r="H291"/>
    </row>
    <row r="292" spans="1:8" x14ac:dyDescent="0.25">
      <c r="A292" s="1"/>
      <c r="B292" s="53"/>
      <c r="C292"/>
      <c r="D292"/>
      <c r="E292"/>
      <c r="F292"/>
      <c r="G292"/>
      <c r="H292"/>
    </row>
    <row r="293" spans="1:8" x14ac:dyDescent="0.25">
      <c r="A293" s="1"/>
      <c r="B293" s="53"/>
      <c r="C293"/>
      <c r="D293"/>
      <c r="E293"/>
      <c r="F293"/>
      <c r="G293"/>
      <c r="H293"/>
    </row>
    <row r="294" spans="1:8" x14ac:dyDescent="0.25">
      <c r="A294" s="1"/>
      <c r="B294" s="53"/>
      <c r="C294"/>
      <c r="D294"/>
      <c r="E294"/>
      <c r="F294"/>
      <c r="G294"/>
      <c r="H294"/>
    </row>
    <row r="295" spans="1:8" x14ac:dyDescent="0.25">
      <c r="A295" s="1"/>
      <c r="B295" s="53"/>
      <c r="C295"/>
      <c r="D295"/>
      <c r="E295"/>
      <c r="F295"/>
      <c r="G295"/>
      <c r="H295"/>
    </row>
    <row r="296" spans="1:8" x14ac:dyDescent="0.25">
      <c r="A296" s="1"/>
      <c r="B296" s="53"/>
      <c r="C296"/>
      <c r="D296"/>
      <c r="E296"/>
      <c r="F296"/>
      <c r="G296"/>
      <c r="H296"/>
    </row>
    <row r="297" spans="1:8" x14ac:dyDescent="0.25">
      <c r="A297" s="1"/>
      <c r="B297" s="53"/>
      <c r="C297"/>
      <c r="D297"/>
      <c r="E297"/>
      <c r="F297"/>
      <c r="G297"/>
      <c r="H297"/>
    </row>
    <row r="298" spans="1:8" x14ac:dyDescent="0.25">
      <c r="A298" s="1"/>
      <c r="B298" s="53"/>
      <c r="C298"/>
      <c r="D298"/>
      <c r="E298"/>
      <c r="F298"/>
      <c r="G298"/>
      <c r="H298"/>
    </row>
    <row r="299" spans="1:8" x14ac:dyDescent="0.25">
      <c r="A299" s="1"/>
      <c r="B299" s="53"/>
      <c r="C299"/>
      <c r="D299"/>
      <c r="E299"/>
      <c r="F299"/>
      <c r="G299"/>
      <c r="H299"/>
    </row>
    <row r="300" spans="1:8" x14ac:dyDescent="0.25">
      <c r="A300" s="1"/>
      <c r="B300" s="53"/>
      <c r="C300"/>
      <c r="D300"/>
      <c r="E300"/>
      <c r="F300"/>
      <c r="G300"/>
      <c r="H300"/>
    </row>
    <row r="301" spans="1:8" x14ac:dyDescent="0.25">
      <c r="A301" s="1"/>
      <c r="B301" s="53"/>
      <c r="C301"/>
      <c r="D301"/>
      <c r="E301"/>
      <c r="F301"/>
      <c r="G301"/>
      <c r="H301"/>
    </row>
    <row r="302" spans="1:8" x14ac:dyDescent="0.25">
      <c r="A302" s="1"/>
      <c r="B302" s="53"/>
      <c r="C302"/>
      <c r="D302"/>
      <c r="E302"/>
      <c r="F302"/>
      <c r="G302"/>
      <c r="H302"/>
    </row>
    <row r="303" spans="1:8" x14ac:dyDescent="0.25">
      <c r="A303" s="1"/>
      <c r="B303" s="53"/>
      <c r="C303"/>
      <c r="D303"/>
      <c r="E303"/>
      <c r="F303"/>
      <c r="G303"/>
      <c r="H303"/>
    </row>
    <row r="304" spans="1:8" x14ac:dyDescent="0.25">
      <c r="A304" s="1"/>
      <c r="B304" s="53"/>
      <c r="C304"/>
      <c r="D304"/>
      <c r="E304"/>
      <c r="F304"/>
      <c r="G304"/>
      <c r="H304"/>
    </row>
    <row r="305" spans="1:8" x14ac:dyDescent="0.25">
      <c r="A305" s="1"/>
      <c r="B305" s="53"/>
      <c r="C305"/>
      <c r="D305"/>
      <c r="E305"/>
      <c r="F305"/>
      <c r="G305"/>
      <c r="H305"/>
    </row>
    <row r="306" spans="1:8" x14ac:dyDescent="0.25">
      <c r="A306" s="1"/>
      <c r="B306" s="53"/>
      <c r="C306"/>
      <c r="D306"/>
      <c r="E306"/>
      <c r="F306"/>
      <c r="G306"/>
      <c r="H306"/>
    </row>
    <row r="307" spans="1:8" x14ac:dyDescent="0.25">
      <c r="A307" s="1"/>
      <c r="B307" s="53"/>
      <c r="C307"/>
      <c r="D307"/>
      <c r="E307"/>
      <c r="F307"/>
      <c r="G307"/>
      <c r="H307"/>
    </row>
    <row r="308" spans="1:8" x14ac:dyDescent="0.25">
      <c r="A308" s="1"/>
      <c r="B308" s="53"/>
      <c r="C308"/>
      <c r="D308"/>
      <c r="E308"/>
      <c r="F308"/>
      <c r="G308"/>
      <c r="H308"/>
    </row>
    <row r="309" spans="1:8" x14ac:dyDescent="0.25">
      <c r="A309" s="1"/>
      <c r="B309" s="53"/>
      <c r="C309"/>
      <c r="D309"/>
      <c r="E309"/>
      <c r="F309"/>
      <c r="G309"/>
      <c r="H309"/>
    </row>
    <row r="310" spans="1:8" x14ac:dyDescent="0.25">
      <c r="A310" s="1"/>
      <c r="B310" s="53"/>
      <c r="C310"/>
      <c r="D310"/>
      <c r="E310"/>
      <c r="F310"/>
      <c r="G310"/>
      <c r="H310"/>
    </row>
    <row r="311" spans="1:8" x14ac:dyDescent="0.25">
      <c r="A311" s="1"/>
      <c r="B311" s="53"/>
      <c r="C311"/>
      <c r="D311"/>
      <c r="E311"/>
      <c r="F311"/>
      <c r="G311"/>
      <c r="H311"/>
    </row>
    <row r="312" spans="1:8" x14ac:dyDescent="0.25">
      <c r="A312" s="1"/>
      <c r="B312" s="53"/>
      <c r="C312"/>
      <c r="D312"/>
      <c r="E312"/>
      <c r="F312"/>
      <c r="G312"/>
      <c r="H312"/>
    </row>
    <row r="313" spans="1:8" x14ac:dyDescent="0.25">
      <c r="A313" s="1"/>
      <c r="B313" s="53"/>
      <c r="C313"/>
      <c r="D313"/>
      <c r="E313"/>
      <c r="F313"/>
      <c r="G313"/>
      <c r="H313"/>
    </row>
    <row r="314" spans="1:8" x14ac:dyDescent="0.25">
      <c r="A314" s="1"/>
      <c r="B314" s="53"/>
      <c r="C314"/>
      <c r="D314"/>
      <c r="E314"/>
      <c r="F314"/>
      <c r="G314"/>
      <c r="H314"/>
    </row>
    <row r="315" spans="1:8" x14ac:dyDescent="0.25">
      <c r="A315" s="1"/>
      <c r="B315" s="53"/>
      <c r="C315"/>
      <c r="D315"/>
      <c r="E315"/>
      <c r="F315"/>
      <c r="G315"/>
      <c r="H315"/>
    </row>
    <row r="316" spans="1:8" x14ac:dyDescent="0.25">
      <c r="A316" s="1"/>
      <c r="B316" s="53"/>
      <c r="C316"/>
      <c r="D316"/>
      <c r="E316"/>
      <c r="F316"/>
      <c r="G316"/>
      <c r="H316"/>
    </row>
    <row r="317" spans="1:8" x14ac:dyDescent="0.25">
      <c r="A317" s="1"/>
      <c r="B317" s="53"/>
      <c r="C317"/>
      <c r="D317"/>
      <c r="E317"/>
      <c r="F317"/>
      <c r="G317"/>
      <c r="H317"/>
    </row>
    <row r="318" spans="1:8" x14ac:dyDescent="0.25">
      <c r="A318" s="1"/>
      <c r="B318" s="53"/>
      <c r="C318"/>
      <c r="D318"/>
      <c r="E318"/>
      <c r="F318"/>
      <c r="G318"/>
      <c r="H318"/>
    </row>
    <row r="319" spans="1:8" x14ac:dyDescent="0.25">
      <c r="A319" s="1"/>
      <c r="B319" s="53"/>
      <c r="C319"/>
      <c r="D319"/>
      <c r="E319"/>
      <c r="F319"/>
      <c r="G319"/>
      <c r="H319"/>
    </row>
    <row r="320" spans="1:8" x14ac:dyDescent="0.25">
      <c r="A320" s="1"/>
      <c r="B320" s="53"/>
      <c r="C320"/>
      <c r="D320"/>
      <c r="E320"/>
      <c r="F320"/>
      <c r="G320"/>
      <c r="H320"/>
    </row>
    <row r="321" spans="1:8" x14ac:dyDescent="0.25">
      <c r="A321" s="1"/>
      <c r="B321" s="53"/>
      <c r="C321"/>
      <c r="D321"/>
      <c r="E321"/>
      <c r="F321"/>
      <c r="G321"/>
      <c r="H321"/>
    </row>
    <row r="322" spans="1:8" x14ac:dyDescent="0.25">
      <c r="A322" s="1"/>
      <c r="B322" s="53"/>
      <c r="C322"/>
      <c r="D322"/>
      <c r="E322"/>
      <c r="F322"/>
      <c r="G322"/>
      <c r="H322"/>
    </row>
    <row r="323" spans="1:8" x14ac:dyDescent="0.25">
      <c r="A323" s="1"/>
      <c r="B323" s="53"/>
      <c r="C323"/>
      <c r="D323"/>
      <c r="E323"/>
      <c r="F323"/>
      <c r="G323"/>
      <c r="H323"/>
    </row>
    <row r="324" spans="1:8" x14ac:dyDescent="0.25">
      <c r="A324" s="1"/>
      <c r="B324" s="53"/>
      <c r="C324"/>
      <c r="D324"/>
      <c r="E324"/>
      <c r="F324"/>
      <c r="G324"/>
      <c r="H324"/>
    </row>
    <row r="325" spans="1:8" x14ac:dyDescent="0.25">
      <c r="A325" s="1"/>
      <c r="B325" s="53"/>
      <c r="C325"/>
      <c r="D325"/>
      <c r="E325"/>
      <c r="F325"/>
      <c r="G325"/>
      <c r="H325"/>
    </row>
    <row r="326" spans="1:8" x14ac:dyDescent="0.25">
      <c r="A326" s="1"/>
      <c r="B326" s="53"/>
      <c r="C326"/>
      <c r="D326"/>
      <c r="E326"/>
      <c r="F326"/>
      <c r="G326"/>
      <c r="H326"/>
    </row>
    <row r="327" spans="1:8" x14ac:dyDescent="0.25">
      <c r="A327" s="1"/>
      <c r="B327" s="53"/>
      <c r="C327"/>
      <c r="D327"/>
      <c r="E327"/>
      <c r="F327"/>
      <c r="G327"/>
      <c r="H327"/>
    </row>
    <row r="328" spans="1:8" x14ac:dyDescent="0.25">
      <c r="A328" s="1"/>
      <c r="B328" s="53"/>
      <c r="C328"/>
      <c r="D328"/>
      <c r="E328"/>
      <c r="F328"/>
      <c r="G328"/>
      <c r="H328"/>
    </row>
    <row r="329" spans="1:8" x14ac:dyDescent="0.25">
      <c r="A329" s="1"/>
      <c r="B329" s="53"/>
      <c r="C329"/>
      <c r="D329"/>
      <c r="E329"/>
      <c r="F329"/>
      <c r="G329"/>
      <c r="H329"/>
    </row>
    <row r="330" spans="1:8" x14ac:dyDescent="0.25">
      <c r="A330" s="1"/>
      <c r="B330" s="53"/>
      <c r="C330"/>
      <c r="D330"/>
      <c r="E330"/>
      <c r="F330"/>
      <c r="G330"/>
      <c r="H330"/>
    </row>
    <row r="331" spans="1:8" x14ac:dyDescent="0.25">
      <c r="A331" s="1"/>
      <c r="B331" s="53"/>
      <c r="C331"/>
      <c r="D331"/>
      <c r="E331"/>
      <c r="F331"/>
      <c r="G331"/>
      <c r="H331"/>
    </row>
    <row r="332" spans="1:8" x14ac:dyDescent="0.25">
      <c r="A332" s="1"/>
      <c r="B332" s="53"/>
      <c r="C332"/>
      <c r="D332"/>
      <c r="E332"/>
      <c r="F332"/>
      <c r="G332"/>
      <c r="H332"/>
    </row>
    <row r="333" spans="1:8" x14ac:dyDescent="0.25">
      <c r="A333" s="1"/>
      <c r="B333" s="53"/>
      <c r="C333"/>
      <c r="D333"/>
      <c r="E333"/>
      <c r="F333"/>
      <c r="G333"/>
      <c r="H333"/>
    </row>
    <row r="334" spans="1:8" x14ac:dyDescent="0.25">
      <c r="A334" s="1"/>
      <c r="B334" s="53"/>
      <c r="C334"/>
      <c r="D334"/>
      <c r="E334"/>
      <c r="F334"/>
      <c r="G334"/>
      <c r="H334"/>
    </row>
    <row r="335" spans="1:8" x14ac:dyDescent="0.25">
      <c r="A335" s="1"/>
      <c r="B335" s="53"/>
      <c r="C335"/>
      <c r="D335"/>
      <c r="E335"/>
      <c r="F335"/>
      <c r="G335"/>
      <c r="H335"/>
    </row>
    <row r="336" spans="1:8" x14ac:dyDescent="0.25">
      <c r="A336" s="1"/>
      <c r="B336" s="53"/>
      <c r="C336"/>
      <c r="D336"/>
      <c r="E336"/>
      <c r="F336"/>
      <c r="G336"/>
      <c r="H336"/>
    </row>
    <row r="337" spans="1:8" x14ac:dyDescent="0.25">
      <c r="A337" s="1"/>
      <c r="B337" s="53"/>
      <c r="C337"/>
      <c r="D337"/>
      <c r="E337"/>
      <c r="F337"/>
      <c r="G337"/>
      <c r="H337"/>
    </row>
    <row r="338" spans="1:8" x14ac:dyDescent="0.25">
      <c r="A338" s="1"/>
      <c r="B338" s="53"/>
      <c r="C338"/>
      <c r="D338"/>
      <c r="E338"/>
      <c r="F338"/>
      <c r="G338"/>
      <c r="H338"/>
    </row>
    <row r="339" spans="1:8" x14ac:dyDescent="0.25">
      <c r="A339" s="1"/>
      <c r="B339" s="53"/>
      <c r="C339"/>
      <c r="D339"/>
      <c r="E339"/>
      <c r="F339"/>
      <c r="G339"/>
      <c r="H339"/>
    </row>
    <row r="340" spans="1:8" x14ac:dyDescent="0.25">
      <c r="A340" s="1"/>
      <c r="B340" s="53"/>
      <c r="C340"/>
      <c r="D340"/>
      <c r="E340"/>
      <c r="F340"/>
      <c r="G340"/>
      <c r="H340"/>
    </row>
    <row r="341" spans="1:8" x14ac:dyDescent="0.25">
      <c r="A341" s="1"/>
      <c r="B341" s="53"/>
      <c r="C341"/>
      <c r="D341"/>
      <c r="E341"/>
      <c r="F341"/>
      <c r="G341"/>
      <c r="H341"/>
    </row>
    <row r="342" spans="1:8" x14ac:dyDescent="0.25">
      <c r="A342" s="1"/>
      <c r="B342" s="53"/>
      <c r="C342"/>
      <c r="D342"/>
      <c r="E342"/>
      <c r="F342"/>
      <c r="G342"/>
      <c r="H342"/>
    </row>
    <row r="343" spans="1:8" x14ac:dyDescent="0.25">
      <c r="A343" s="1"/>
      <c r="B343" s="53"/>
      <c r="C343"/>
      <c r="D343"/>
      <c r="E343"/>
      <c r="F343"/>
      <c r="G343"/>
      <c r="H343"/>
    </row>
    <row r="344" spans="1:8" x14ac:dyDescent="0.25">
      <c r="A344" s="1"/>
      <c r="B344" s="53"/>
      <c r="C344"/>
      <c r="D344"/>
      <c r="E344"/>
      <c r="F344"/>
      <c r="G344"/>
      <c r="H344"/>
    </row>
    <row r="345" spans="1:8" x14ac:dyDescent="0.25">
      <c r="A345" s="1"/>
      <c r="B345" s="53"/>
      <c r="C345"/>
      <c r="D345"/>
      <c r="E345"/>
      <c r="F345"/>
      <c r="G345"/>
      <c r="H345"/>
    </row>
    <row r="346" spans="1:8" x14ac:dyDescent="0.25">
      <c r="A346" s="1"/>
      <c r="B346" s="53"/>
      <c r="C346"/>
      <c r="D346"/>
      <c r="E346"/>
      <c r="F346"/>
      <c r="G346"/>
      <c r="H346"/>
    </row>
    <row r="347" spans="1:8" x14ac:dyDescent="0.25">
      <c r="A347" s="1"/>
      <c r="B347" s="53"/>
      <c r="C347"/>
      <c r="D347"/>
      <c r="E347"/>
      <c r="F347"/>
      <c r="G347"/>
      <c r="H347"/>
    </row>
    <row r="348" spans="1:8" x14ac:dyDescent="0.25">
      <c r="A348" s="1"/>
      <c r="B348" s="53"/>
      <c r="C348"/>
      <c r="D348"/>
      <c r="E348"/>
      <c r="F348"/>
      <c r="G348"/>
      <c r="H348"/>
    </row>
    <row r="349" spans="1:8" x14ac:dyDescent="0.25">
      <c r="A349" s="1"/>
      <c r="B349" s="53"/>
      <c r="C349"/>
      <c r="D349"/>
      <c r="E349"/>
      <c r="F349"/>
      <c r="G349"/>
      <c r="H349"/>
    </row>
    <row r="350" spans="1:8" x14ac:dyDescent="0.25">
      <c r="A350" s="1"/>
      <c r="B350" s="53"/>
      <c r="C350"/>
      <c r="D350"/>
      <c r="E350"/>
      <c r="F350"/>
      <c r="G350"/>
      <c r="H350"/>
    </row>
    <row r="351" spans="1:8" x14ac:dyDescent="0.25">
      <c r="A351" s="1"/>
      <c r="B351" s="53"/>
      <c r="C351"/>
      <c r="D351"/>
      <c r="E351"/>
      <c r="F351"/>
      <c r="G351"/>
      <c r="H351"/>
    </row>
    <row r="352" spans="1:8" x14ac:dyDescent="0.25">
      <c r="A352" s="1"/>
      <c r="B352" s="53"/>
      <c r="C352"/>
      <c r="D352"/>
      <c r="E352"/>
      <c r="F352"/>
      <c r="G352"/>
      <c r="H352"/>
    </row>
    <row r="353" spans="1:8" x14ac:dyDescent="0.25">
      <c r="A353" s="1"/>
      <c r="B353" s="53"/>
      <c r="C353"/>
      <c r="D353"/>
      <c r="E353"/>
      <c r="F353"/>
      <c r="G353"/>
      <c r="H353"/>
    </row>
    <row r="354" spans="1:8" x14ac:dyDescent="0.25">
      <c r="A354" s="1"/>
      <c r="B354" s="53"/>
      <c r="C354"/>
      <c r="D354"/>
      <c r="E354"/>
      <c r="F354"/>
      <c r="G354"/>
      <c r="H354"/>
    </row>
    <row r="355" spans="1:8" x14ac:dyDescent="0.25">
      <c r="A355" s="1"/>
      <c r="B355" s="53"/>
      <c r="C355"/>
      <c r="D355"/>
      <c r="E355"/>
      <c r="F355"/>
      <c r="G355"/>
      <c r="H355"/>
    </row>
    <row r="356" spans="1:8" x14ac:dyDescent="0.25">
      <c r="A356" s="1"/>
      <c r="B356" s="53"/>
      <c r="C356"/>
      <c r="D356"/>
      <c r="E356"/>
      <c r="F356"/>
      <c r="G356"/>
      <c r="H356"/>
    </row>
    <row r="357" spans="1:8" x14ac:dyDescent="0.25">
      <c r="A357" s="1"/>
      <c r="B357" s="53"/>
      <c r="C357"/>
      <c r="D357"/>
      <c r="E357"/>
      <c r="F357"/>
      <c r="G357"/>
      <c r="H357"/>
    </row>
    <row r="358" spans="1:8" x14ac:dyDescent="0.25">
      <c r="A358" s="1"/>
      <c r="B358" s="53"/>
      <c r="C358"/>
      <c r="D358"/>
      <c r="E358"/>
      <c r="F358"/>
      <c r="G358"/>
      <c r="H358"/>
    </row>
    <row r="359" spans="1:8" x14ac:dyDescent="0.25">
      <c r="A359" s="1"/>
      <c r="B359" s="53"/>
      <c r="C359"/>
      <c r="D359"/>
      <c r="E359"/>
      <c r="F359"/>
      <c r="G359"/>
      <c r="H359"/>
    </row>
    <row r="360" spans="1:8" x14ac:dyDescent="0.25">
      <c r="A360" s="1"/>
      <c r="B360" s="53"/>
      <c r="C360"/>
      <c r="D360"/>
      <c r="E360"/>
      <c r="F360"/>
      <c r="G360"/>
      <c r="H360"/>
    </row>
    <row r="361" spans="1:8" x14ac:dyDescent="0.25">
      <c r="A361" s="1"/>
      <c r="B361" s="53"/>
      <c r="C361"/>
      <c r="D361"/>
      <c r="E361"/>
      <c r="F361"/>
      <c r="G361"/>
      <c r="H361"/>
    </row>
    <row r="362" spans="1:8" x14ac:dyDescent="0.25">
      <c r="A362" s="1"/>
      <c r="B362" s="53"/>
      <c r="C362"/>
      <c r="D362"/>
      <c r="E362"/>
      <c r="F362"/>
      <c r="G362"/>
      <c r="H362"/>
    </row>
    <row r="363" spans="1:8" x14ac:dyDescent="0.25">
      <c r="A363" s="1"/>
      <c r="B363" s="53"/>
      <c r="C363"/>
      <c r="D363"/>
      <c r="E363"/>
      <c r="F363"/>
      <c r="G363"/>
      <c r="H363"/>
    </row>
    <row r="364" spans="1:8" x14ac:dyDescent="0.25">
      <c r="A364" s="1"/>
      <c r="B364" s="53"/>
      <c r="C364"/>
      <c r="D364"/>
      <c r="E364"/>
      <c r="F364"/>
      <c r="G364"/>
      <c r="H364"/>
    </row>
    <row r="365" spans="1:8" x14ac:dyDescent="0.25">
      <c r="A365" s="1"/>
      <c r="B365" s="53"/>
      <c r="C365"/>
      <c r="D365"/>
      <c r="E365"/>
      <c r="F365"/>
      <c r="G365"/>
      <c r="H365"/>
    </row>
    <row r="366" spans="1:8" x14ac:dyDescent="0.25">
      <c r="A366" s="1"/>
      <c r="B366" s="53"/>
      <c r="C366"/>
      <c r="D366"/>
      <c r="E366"/>
      <c r="F366"/>
      <c r="G366"/>
      <c r="H366"/>
    </row>
    <row r="367" spans="1:8" x14ac:dyDescent="0.25">
      <c r="A367" s="1"/>
      <c r="B367" s="53"/>
      <c r="C367"/>
      <c r="D367"/>
      <c r="E367"/>
      <c r="F367"/>
      <c r="G367"/>
      <c r="H367"/>
    </row>
    <row r="368" spans="1:8" x14ac:dyDescent="0.25">
      <c r="A368" s="1"/>
      <c r="B368" s="53"/>
      <c r="C368"/>
      <c r="D368"/>
      <c r="E368"/>
      <c r="F368"/>
      <c r="G368"/>
      <c r="H368"/>
    </row>
    <row r="369" spans="1:8" x14ac:dyDescent="0.25">
      <c r="A369" s="1"/>
      <c r="B369" s="53"/>
      <c r="C369"/>
      <c r="D369"/>
      <c r="E369"/>
      <c r="F369"/>
      <c r="G369"/>
      <c r="H369"/>
    </row>
    <row r="370" spans="1:8" x14ac:dyDescent="0.25">
      <c r="A370" s="1"/>
      <c r="B370" s="53"/>
      <c r="C370"/>
      <c r="D370"/>
      <c r="E370"/>
      <c r="F370"/>
      <c r="G370"/>
      <c r="H370"/>
    </row>
    <row r="371" spans="1:8" x14ac:dyDescent="0.25">
      <c r="A371" s="1"/>
      <c r="B371" s="53"/>
      <c r="C371"/>
      <c r="D371"/>
      <c r="E371"/>
      <c r="F371"/>
      <c r="G371"/>
      <c r="H371"/>
    </row>
    <row r="372" spans="1:8" x14ac:dyDescent="0.25">
      <c r="A372" s="1"/>
      <c r="B372" s="53"/>
      <c r="C372"/>
      <c r="D372"/>
      <c r="E372"/>
      <c r="F372"/>
      <c r="G372"/>
      <c r="H372"/>
    </row>
    <row r="373" spans="1:8" x14ac:dyDescent="0.25">
      <c r="A373" s="1"/>
      <c r="B373" s="53"/>
      <c r="C373"/>
      <c r="D373"/>
      <c r="E373"/>
      <c r="F373"/>
      <c r="G373"/>
      <c r="H373"/>
    </row>
    <row r="374" spans="1:8" x14ac:dyDescent="0.25">
      <c r="A374" s="1"/>
      <c r="B374" s="53"/>
      <c r="C374"/>
      <c r="D374"/>
      <c r="E374"/>
      <c r="F374"/>
      <c r="G374"/>
      <c r="H374"/>
    </row>
    <row r="375" spans="1:8" x14ac:dyDescent="0.25">
      <c r="A375" s="1"/>
      <c r="B375" s="53"/>
      <c r="C375"/>
      <c r="D375"/>
      <c r="E375"/>
      <c r="F375"/>
      <c r="G375"/>
      <c r="H375"/>
    </row>
    <row r="376" spans="1:8" x14ac:dyDescent="0.25">
      <c r="A376" s="1"/>
      <c r="B376" s="53"/>
      <c r="C376"/>
      <c r="D376"/>
      <c r="E376"/>
      <c r="F376"/>
      <c r="G376"/>
      <c r="H376"/>
    </row>
    <row r="377" spans="1:8" x14ac:dyDescent="0.25">
      <c r="A377" s="1"/>
      <c r="B377" s="53"/>
      <c r="C377"/>
      <c r="D377"/>
      <c r="E377"/>
      <c r="F377"/>
      <c r="G377"/>
      <c r="H377"/>
    </row>
    <row r="378" spans="1:8" x14ac:dyDescent="0.25">
      <c r="A378" s="1"/>
      <c r="B378" s="53"/>
      <c r="C378"/>
      <c r="D378"/>
      <c r="E378"/>
      <c r="F378"/>
      <c r="G378"/>
      <c r="H378"/>
    </row>
    <row r="379" spans="1:8" x14ac:dyDescent="0.25">
      <c r="A379" s="1"/>
      <c r="B379" s="53"/>
      <c r="C379"/>
      <c r="D379"/>
      <c r="E379"/>
      <c r="F379"/>
      <c r="G379"/>
      <c r="H379"/>
    </row>
    <row r="380" spans="1:8" x14ac:dyDescent="0.25">
      <c r="A380" s="1"/>
      <c r="B380" s="53"/>
      <c r="C380"/>
      <c r="D380"/>
      <c r="E380"/>
      <c r="F380"/>
      <c r="G380"/>
      <c r="H380"/>
    </row>
    <row r="381" spans="1:8" x14ac:dyDescent="0.25">
      <c r="A381" s="1"/>
      <c r="B381" s="53"/>
      <c r="C381"/>
      <c r="D381"/>
      <c r="E381"/>
      <c r="F381"/>
      <c r="G381"/>
      <c r="H381"/>
    </row>
    <row r="382" spans="1:8" x14ac:dyDescent="0.25">
      <c r="A382" s="1"/>
      <c r="B382" s="53"/>
      <c r="C382"/>
      <c r="D382"/>
      <c r="E382"/>
      <c r="F382"/>
      <c r="G382"/>
      <c r="H382"/>
    </row>
    <row r="383" spans="1:8" x14ac:dyDescent="0.25">
      <c r="A383" s="1"/>
      <c r="B383" s="53"/>
      <c r="C383"/>
      <c r="D383"/>
      <c r="E383"/>
      <c r="F383"/>
      <c r="G383"/>
      <c r="H383"/>
    </row>
    <row r="384" spans="1:8" x14ac:dyDescent="0.25">
      <c r="A384" s="1"/>
      <c r="B384" s="53"/>
      <c r="C384"/>
      <c r="D384"/>
      <c r="E384"/>
      <c r="F384"/>
      <c r="G384"/>
      <c r="H384"/>
    </row>
    <row r="385" spans="1:8" x14ac:dyDescent="0.25">
      <c r="A385" s="1"/>
      <c r="B385" s="53"/>
      <c r="C385"/>
      <c r="D385"/>
      <c r="E385"/>
      <c r="F385"/>
      <c r="G385"/>
      <c r="H385"/>
    </row>
    <row r="386" spans="1:8" x14ac:dyDescent="0.25">
      <c r="A386" s="1"/>
      <c r="B386" s="53"/>
      <c r="C386"/>
      <c r="D386"/>
      <c r="E386"/>
      <c r="F386"/>
      <c r="G386"/>
      <c r="H386"/>
    </row>
    <row r="387" spans="1:8" x14ac:dyDescent="0.25">
      <c r="A387" s="1"/>
      <c r="B387" s="53"/>
      <c r="C387"/>
      <c r="D387"/>
      <c r="E387"/>
      <c r="F387"/>
      <c r="G387"/>
      <c r="H387"/>
    </row>
    <row r="388" spans="1:8" x14ac:dyDescent="0.25">
      <c r="A388" s="1"/>
      <c r="B388" s="53"/>
      <c r="C388"/>
      <c r="D388"/>
      <c r="E388"/>
      <c r="F388"/>
      <c r="G388"/>
      <c r="H388"/>
    </row>
    <row r="389" spans="1:8" x14ac:dyDescent="0.25">
      <c r="A389" s="1"/>
      <c r="B389" s="53"/>
      <c r="C389"/>
      <c r="D389"/>
      <c r="E389"/>
      <c r="F389"/>
      <c r="G389"/>
      <c r="H389"/>
    </row>
    <row r="390" spans="1:8" x14ac:dyDescent="0.25">
      <c r="A390" s="1"/>
      <c r="B390" s="53"/>
      <c r="C390"/>
      <c r="D390"/>
      <c r="E390"/>
      <c r="F390"/>
      <c r="G390"/>
      <c r="H390"/>
    </row>
    <row r="391" spans="1:8" x14ac:dyDescent="0.25">
      <c r="A391" s="1"/>
      <c r="B391" s="53"/>
      <c r="C391"/>
      <c r="D391"/>
      <c r="E391"/>
      <c r="F391"/>
      <c r="G391"/>
      <c r="H391"/>
    </row>
    <row r="392" spans="1:8" x14ac:dyDescent="0.25">
      <c r="A392" s="1"/>
      <c r="B392" s="53"/>
      <c r="C392"/>
      <c r="D392"/>
      <c r="E392"/>
      <c r="F392"/>
      <c r="G392"/>
      <c r="H392"/>
    </row>
    <row r="393" spans="1:8" x14ac:dyDescent="0.25">
      <c r="A393" s="1"/>
      <c r="B393" s="53"/>
      <c r="C393"/>
      <c r="D393"/>
      <c r="E393"/>
      <c r="F393"/>
      <c r="G393"/>
      <c r="H393"/>
    </row>
    <row r="394" spans="1:8" x14ac:dyDescent="0.25">
      <c r="A394" s="1"/>
      <c r="B394" s="53"/>
      <c r="C394"/>
      <c r="D394"/>
      <c r="E394"/>
      <c r="F394"/>
      <c r="G394"/>
      <c r="H394"/>
    </row>
    <row r="395" spans="1:8" x14ac:dyDescent="0.25">
      <c r="A395" s="1"/>
      <c r="B395" s="53"/>
      <c r="C395"/>
      <c r="D395"/>
      <c r="E395"/>
      <c r="F395"/>
      <c r="G395"/>
      <c r="H395"/>
    </row>
    <row r="396" spans="1:8" x14ac:dyDescent="0.25">
      <c r="A396" s="1"/>
      <c r="B396" s="53"/>
      <c r="C396"/>
      <c r="D396"/>
      <c r="E396"/>
      <c r="F396"/>
      <c r="G396"/>
      <c r="H396"/>
    </row>
    <row r="397" spans="1:8" x14ac:dyDescent="0.25">
      <c r="A397" s="1"/>
      <c r="B397" s="53"/>
      <c r="C397"/>
      <c r="D397"/>
      <c r="E397"/>
      <c r="F397"/>
      <c r="G397"/>
      <c r="H397"/>
    </row>
    <row r="398" spans="1:8" x14ac:dyDescent="0.25">
      <c r="A398" s="1"/>
      <c r="B398" s="53"/>
      <c r="C398"/>
      <c r="D398"/>
      <c r="E398"/>
      <c r="F398"/>
      <c r="G398"/>
      <c r="H398"/>
    </row>
    <row r="399" spans="1:8" x14ac:dyDescent="0.25">
      <c r="A399" s="1"/>
      <c r="B399" s="53"/>
      <c r="C399"/>
      <c r="D399"/>
      <c r="E399"/>
      <c r="F399"/>
      <c r="G399"/>
      <c r="H399"/>
    </row>
    <row r="400" spans="1:8" x14ac:dyDescent="0.25">
      <c r="A400" s="1"/>
      <c r="B400" s="53"/>
      <c r="C400"/>
      <c r="D400"/>
      <c r="E400"/>
      <c r="F400"/>
      <c r="G400"/>
      <c r="H400"/>
    </row>
    <row r="401" spans="1:8" x14ac:dyDescent="0.25">
      <c r="A401" s="1"/>
      <c r="B401" s="53"/>
      <c r="C401"/>
      <c r="D401"/>
      <c r="E401"/>
      <c r="F401"/>
      <c r="G401"/>
      <c r="H401"/>
    </row>
    <row r="402" spans="1:8" x14ac:dyDescent="0.25">
      <c r="A402" s="1"/>
      <c r="B402" s="53"/>
      <c r="C402"/>
      <c r="D402"/>
      <c r="E402"/>
      <c r="F402"/>
      <c r="G402"/>
      <c r="H402"/>
    </row>
    <row r="403" spans="1:8" x14ac:dyDescent="0.25">
      <c r="A403" s="1"/>
      <c r="B403" s="53"/>
      <c r="C403"/>
      <c r="D403"/>
      <c r="E403"/>
      <c r="F403"/>
      <c r="G403"/>
      <c r="H403"/>
    </row>
    <row r="404" spans="1:8" x14ac:dyDescent="0.25">
      <c r="A404" s="1"/>
      <c r="B404" s="53"/>
      <c r="C404"/>
      <c r="D404"/>
      <c r="E404"/>
      <c r="F404"/>
      <c r="G404"/>
      <c r="H404"/>
    </row>
    <row r="405" spans="1:8" x14ac:dyDescent="0.25">
      <c r="A405" s="1"/>
      <c r="B405" s="53"/>
      <c r="C405"/>
      <c r="D405"/>
      <c r="E405"/>
      <c r="F405"/>
      <c r="G405"/>
      <c r="H405"/>
    </row>
    <row r="406" spans="1:8" x14ac:dyDescent="0.25">
      <c r="A406" s="1"/>
      <c r="B406" s="53"/>
      <c r="C406"/>
      <c r="D406"/>
      <c r="E406"/>
      <c r="F406"/>
      <c r="G406"/>
      <c r="H406"/>
    </row>
    <row r="407" spans="1:8" x14ac:dyDescent="0.25">
      <c r="A407" s="1"/>
      <c r="B407" s="53"/>
      <c r="C407"/>
      <c r="D407"/>
      <c r="E407"/>
      <c r="F407"/>
      <c r="G407"/>
      <c r="H407"/>
    </row>
    <row r="408" spans="1:8" x14ac:dyDescent="0.25">
      <c r="A408" s="1"/>
      <c r="B408" s="53"/>
      <c r="C408"/>
      <c r="D408"/>
      <c r="E408"/>
      <c r="F408"/>
      <c r="G408"/>
      <c r="H408"/>
    </row>
    <row r="409" spans="1:8" x14ac:dyDescent="0.25">
      <c r="A409" s="1"/>
      <c r="B409" s="53"/>
      <c r="C409"/>
      <c r="D409"/>
      <c r="E409"/>
      <c r="F409"/>
      <c r="G409"/>
      <c r="H409"/>
    </row>
    <row r="410" spans="1:8" x14ac:dyDescent="0.25">
      <c r="A410" s="1"/>
      <c r="B410" s="53"/>
      <c r="C410"/>
      <c r="D410"/>
      <c r="E410"/>
      <c r="F410"/>
      <c r="G410"/>
      <c r="H410"/>
    </row>
    <row r="411" spans="1:8" x14ac:dyDescent="0.25">
      <c r="A411" s="1"/>
      <c r="B411" s="53"/>
      <c r="C411"/>
      <c r="D411"/>
      <c r="E411"/>
      <c r="F411"/>
      <c r="G411"/>
      <c r="H411"/>
    </row>
    <row r="412" spans="1:8" x14ac:dyDescent="0.25">
      <c r="A412" s="1"/>
      <c r="B412" s="53"/>
      <c r="C412"/>
      <c r="D412"/>
      <c r="E412"/>
      <c r="F412"/>
      <c r="G412"/>
      <c r="H412"/>
    </row>
    <row r="413" spans="1:8" x14ac:dyDescent="0.25">
      <c r="A413" s="1"/>
      <c r="B413" s="53"/>
      <c r="C413"/>
      <c r="D413"/>
      <c r="E413"/>
      <c r="F413"/>
      <c r="G413"/>
      <c r="H413"/>
    </row>
    <row r="414" spans="1:8" x14ac:dyDescent="0.25">
      <c r="A414" s="1"/>
      <c r="B414" s="53"/>
      <c r="C414"/>
      <c r="D414"/>
      <c r="E414"/>
      <c r="F414"/>
      <c r="G414"/>
      <c r="H414"/>
    </row>
    <row r="415" spans="1:8" x14ac:dyDescent="0.25">
      <c r="A415" s="1"/>
      <c r="B415" s="53"/>
      <c r="C415"/>
      <c r="D415"/>
      <c r="E415"/>
      <c r="F415"/>
      <c r="G415"/>
      <c r="H415"/>
    </row>
    <row r="416" spans="1:8" x14ac:dyDescent="0.25">
      <c r="A416" s="1"/>
      <c r="B416" s="53"/>
      <c r="C416"/>
      <c r="D416"/>
      <c r="E416"/>
      <c r="F416"/>
      <c r="G416"/>
      <c r="H416"/>
    </row>
    <row r="417" spans="1:8" x14ac:dyDescent="0.25">
      <c r="A417" s="1"/>
      <c r="B417" s="53"/>
      <c r="C417"/>
      <c r="D417"/>
      <c r="E417"/>
      <c r="F417"/>
      <c r="G417"/>
      <c r="H417"/>
    </row>
    <row r="418" spans="1:8" x14ac:dyDescent="0.25">
      <c r="A418" s="1"/>
      <c r="B418" s="53"/>
      <c r="C418"/>
      <c r="D418"/>
      <c r="E418"/>
      <c r="F418"/>
      <c r="G418"/>
      <c r="H418"/>
    </row>
    <row r="419" spans="1:8" x14ac:dyDescent="0.25">
      <c r="A419" s="1"/>
      <c r="B419" s="53"/>
      <c r="C419"/>
      <c r="D419"/>
      <c r="E419"/>
      <c r="F419"/>
      <c r="G419"/>
      <c r="H419"/>
    </row>
    <row r="420" spans="1:8" x14ac:dyDescent="0.25">
      <c r="A420" s="1"/>
      <c r="B420" s="53"/>
      <c r="C420"/>
      <c r="D420"/>
      <c r="E420"/>
      <c r="F420"/>
      <c r="G420"/>
      <c r="H420"/>
    </row>
    <row r="421" spans="1:8" x14ac:dyDescent="0.25">
      <c r="A421" s="1"/>
      <c r="B421" s="53"/>
      <c r="C421"/>
      <c r="D421"/>
      <c r="E421"/>
      <c r="F421"/>
      <c r="G421"/>
      <c r="H421"/>
    </row>
    <row r="422" spans="1:8" x14ac:dyDescent="0.25">
      <c r="A422" s="1"/>
      <c r="B422" s="53"/>
      <c r="C422"/>
      <c r="D422"/>
      <c r="E422"/>
      <c r="F422"/>
      <c r="G422"/>
      <c r="H422"/>
    </row>
    <row r="423" spans="1:8" x14ac:dyDescent="0.25">
      <c r="A423" s="1"/>
      <c r="B423" s="53"/>
      <c r="C423"/>
      <c r="D423"/>
      <c r="E423"/>
      <c r="F423"/>
      <c r="G423"/>
      <c r="H423"/>
    </row>
    <row r="424" spans="1:8" x14ac:dyDescent="0.25">
      <c r="A424" s="1"/>
      <c r="B424" s="53"/>
      <c r="C424"/>
      <c r="D424"/>
      <c r="E424"/>
      <c r="F424"/>
      <c r="G424"/>
      <c r="H424"/>
    </row>
    <row r="425" spans="1:8" x14ac:dyDescent="0.25">
      <c r="A425" s="1"/>
      <c r="B425" s="53"/>
      <c r="C425"/>
      <c r="D425"/>
      <c r="E425"/>
      <c r="F425"/>
      <c r="G425"/>
      <c r="H425"/>
    </row>
    <row r="426" spans="1:8" x14ac:dyDescent="0.25">
      <c r="A426" s="1"/>
      <c r="B426" s="53"/>
      <c r="C426"/>
      <c r="D426"/>
      <c r="E426"/>
      <c r="F426"/>
      <c r="G426"/>
      <c r="H426"/>
    </row>
    <row r="427" spans="1:8" x14ac:dyDescent="0.25">
      <c r="A427" s="1"/>
      <c r="B427" s="53"/>
      <c r="C427"/>
      <c r="D427"/>
      <c r="E427"/>
      <c r="F427"/>
      <c r="G427"/>
      <c r="H427"/>
    </row>
    <row r="428" spans="1:8" x14ac:dyDescent="0.25">
      <c r="A428" s="1"/>
      <c r="B428" s="53"/>
      <c r="C428"/>
      <c r="D428"/>
      <c r="E428"/>
      <c r="F428"/>
      <c r="G428"/>
      <c r="H428"/>
    </row>
    <row r="429" spans="1:8" x14ac:dyDescent="0.25">
      <c r="A429" s="1"/>
      <c r="B429" s="53"/>
      <c r="C429"/>
      <c r="D429"/>
      <c r="E429"/>
      <c r="F429"/>
      <c r="G429"/>
      <c r="H429"/>
    </row>
    <row r="430" spans="1:8" x14ac:dyDescent="0.25">
      <c r="A430" s="1"/>
      <c r="B430" s="53"/>
      <c r="C430"/>
      <c r="D430"/>
      <c r="E430"/>
      <c r="F430"/>
      <c r="G430"/>
      <c r="H430"/>
    </row>
    <row r="431" spans="1:8" x14ac:dyDescent="0.25">
      <c r="A431" s="1"/>
      <c r="B431" s="53"/>
      <c r="C431"/>
      <c r="D431"/>
      <c r="E431"/>
      <c r="F431"/>
      <c r="G431"/>
      <c r="H431"/>
    </row>
    <row r="432" spans="1:8" x14ac:dyDescent="0.25">
      <c r="A432" s="1"/>
      <c r="B432" s="53"/>
      <c r="C432"/>
      <c r="D432"/>
      <c r="E432"/>
      <c r="F432"/>
      <c r="G432"/>
      <c r="H432"/>
    </row>
    <row r="433" spans="1:8" x14ac:dyDescent="0.25">
      <c r="A433" s="1"/>
      <c r="B433" s="53"/>
      <c r="C433"/>
      <c r="D433"/>
      <c r="E433"/>
      <c r="F433"/>
      <c r="G433"/>
      <c r="H433"/>
    </row>
    <row r="434" spans="1:8" x14ac:dyDescent="0.25">
      <c r="A434" s="1"/>
      <c r="B434" s="53"/>
      <c r="C434"/>
      <c r="D434"/>
      <c r="E434"/>
      <c r="F434"/>
      <c r="G434"/>
      <c r="H434"/>
    </row>
    <row r="435" spans="1:8" x14ac:dyDescent="0.25">
      <c r="A435" s="1"/>
      <c r="B435" s="53"/>
      <c r="C435"/>
      <c r="D435"/>
      <c r="E435"/>
      <c r="F435"/>
      <c r="G435"/>
      <c r="H435"/>
    </row>
    <row r="436" spans="1:8" x14ac:dyDescent="0.25">
      <c r="A436" s="1"/>
      <c r="B436" s="53"/>
      <c r="C436"/>
      <c r="D436"/>
      <c r="E436"/>
      <c r="F436"/>
      <c r="G436"/>
      <c r="H436"/>
    </row>
    <row r="437" spans="1:8" x14ac:dyDescent="0.25">
      <c r="A437" s="1"/>
      <c r="B437" s="53"/>
      <c r="C437"/>
      <c r="D437"/>
      <c r="E437"/>
      <c r="F437"/>
      <c r="G437"/>
      <c r="H437"/>
    </row>
    <row r="438" spans="1:8" x14ac:dyDescent="0.25">
      <c r="A438" s="1"/>
      <c r="B438" s="53"/>
      <c r="C438"/>
      <c r="D438"/>
      <c r="E438"/>
      <c r="F438"/>
      <c r="G438"/>
      <c r="H438"/>
    </row>
    <row r="439" spans="1:8" x14ac:dyDescent="0.25">
      <c r="A439" s="1"/>
      <c r="B439" s="53"/>
      <c r="C439"/>
      <c r="D439"/>
      <c r="E439"/>
      <c r="F439"/>
      <c r="G439"/>
      <c r="H439"/>
    </row>
    <row r="440" spans="1:8" x14ac:dyDescent="0.25">
      <c r="A440" s="1"/>
      <c r="B440" s="53"/>
      <c r="C440"/>
      <c r="D440"/>
      <c r="E440"/>
      <c r="F440"/>
      <c r="G440"/>
      <c r="H440"/>
    </row>
    <row r="441" spans="1:8" x14ac:dyDescent="0.25">
      <c r="A441" s="1"/>
      <c r="B441" s="53"/>
      <c r="C441"/>
      <c r="D441"/>
      <c r="E441"/>
      <c r="F441"/>
      <c r="G441"/>
      <c r="H441"/>
    </row>
    <row r="442" spans="1:8" x14ac:dyDescent="0.25">
      <c r="A442" s="1"/>
      <c r="B442" s="53"/>
      <c r="C442"/>
      <c r="D442"/>
      <c r="E442"/>
      <c r="F442"/>
      <c r="G442"/>
      <c r="H442"/>
    </row>
    <row r="443" spans="1:8" x14ac:dyDescent="0.25">
      <c r="A443" s="1"/>
      <c r="B443" s="53"/>
      <c r="C443"/>
      <c r="D443"/>
      <c r="E443"/>
      <c r="F443"/>
      <c r="G443"/>
      <c r="H443"/>
    </row>
    <row r="444" spans="1:8" x14ac:dyDescent="0.25">
      <c r="A444" s="1"/>
      <c r="B444" s="53"/>
      <c r="C444"/>
      <c r="D444"/>
      <c r="E444"/>
      <c r="F444"/>
      <c r="G444"/>
      <c r="H444"/>
    </row>
    <row r="445" spans="1:8" x14ac:dyDescent="0.25">
      <c r="A445" s="1"/>
      <c r="B445" s="53"/>
      <c r="C445"/>
      <c r="D445"/>
      <c r="E445"/>
      <c r="F445"/>
      <c r="G445"/>
      <c r="H445"/>
    </row>
    <row r="446" spans="1:8" x14ac:dyDescent="0.25">
      <c r="A446" s="1"/>
      <c r="B446" s="53"/>
      <c r="C446"/>
      <c r="D446"/>
      <c r="E446"/>
      <c r="F446"/>
      <c r="G446"/>
      <c r="H446"/>
    </row>
    <row r="447" spans="1:8" x14ac:dyDescent="0.25">
      <c r="A447" s="1"/>
      <c r="B447" s="53"/>
      <c r="C447"/>
      <c r="D447"/>
      <c r="E447"/>
      <c r="F447"/>
      <c r="G447"/>
      <c r="H447"/>
    </row>
    <row r="448" spans="1:8" x14ac:dyDescent="0.25">
      <c r="A448" s="1"/>
      <c r="B448" s="53"/>
      <c r="C448"/>
      <c r="D448"/>
      <c r="E448"/>
      <c r="F448"/>
      <c r="G448"/>
      <c r="H448"/>
    </row>
    <row r="449" spans="1:8" x14ac:dyDescent="0.25">
      <c r="A449" s="1"/>
      <c r="B449" s="53"/>
      <c r="C449"/>
      <c r="D449"/>
      <c r="E449"/>
      <c r="F449"/>
      <c r="G449"/>
      <c r="H449"/>
    </row>
    <row r="450" spans="1:8" x14ac:dyDescent="0.25">
      <c r="A450" s="1"/>
      <c r="B450" s="53"/>
      <c r="C450"/>
      <c r="D450"/>
      <c r="E450"/>
      <c r="F450"/>
      <c r="G450"/>
      <c r="H450"/>
    </row>
    <row r="451" spans="1:8" x14ac:dyDescent="0.25">
      <c r="A451" s="1"/>
      <c r="B451" s="53"/>
      <c r="C451"/>
      <c r="D451"/>
      <c r="E451"/>
      <c r="F451"/>
      <c r="G451"/>
      <c r="H451"/>
    </row>
    <row r="452" spans="1:8" x14ac:dyDescent="0.25">
      <c r="A452" s="1"/>
      <c r="B452" s="53"/>
      <c r="C452"/>
      <c r="D452"/>
      <c r="E452"/>
      <c r="F452"/>
      <c r="G452"/>
      <c r="H452"/>
    </row>
    <row r="453" spans="1:8" x14ac:dyDescent="0.25">
      <c r="A453" s="1"/>
      <c r="B453" s="53"/>
      <c r="C453"/>
      <c r="D453"/>
      <c r="E453"/>
      <c r="F453"/>
      <c r="G453"/>
      <c r="H453"/>
    </row>
    <row r="454" spans="1:8" x14ac:dyDescent="0.25">
      <c r="A454" s="1"/>
      <c r="B454" s="53"/>
      <c r="C454"/>
      <c r="D454"/>
      <c r="E454"/>
      <c r="F454"/>
      <c r="G454"/>
      <c r="H454"/>
    </row>
    <row r="455" spans="1:8" x14ac:dyDescent="0.25">
      <c r="A455" s="1"/>
      <c r="B455" s="53"/>
      <c r="C455"/>
      <c r="D455"/>
      <c r="E455"/>
      <c r="F455"/>
      <c r="G455"/>
      <c r="H455"/>
    </row>
    <row r="456" spans="1:8" x14ac:dyDescent="0.25">
      <c r="A456" s="1"/>
      <c r="B456" s="53"/>
      <c r="C456"/>
      <c r="D456"/>
      <c r="E456"/>
      <c r="F456"/>
      <c r="G456"/>
      <c r="H456"/>
    </row>
    <row r="457" spans="1:8" x14ac:dyDescent="0.25">
      <c r="A457" s="1"/>
      <c r="B457" s="53"/>
      <c r="C457"/>
      <c r="D457"/>
      <c r="E457"/>
      <c r="F457"/>
      <c r="G457"/>
      <c r="H457"/>
    </row>
    <row r="458" spans="1:8" x14ac:dyDescent="0.25">
      <c r="A458" s="1"/>
      <c r="B458" s="53"/>
      <c r="C458"/>
      <c r="D458"/>
      <c r="E458"/>
      <c r="F458"/>
      <c r="G458"/>
      <c r="H458"/>
    </row>
    <row r="459" spans="1:8" x14ac:dyDescent="0.25">
      <c r="A459" s="1"/>
      <c r="B459" s="53"/>
      <c r="C459"/>
      <c r="D459"/>
      <c r="E459"/>
      <c r="F459"/>
      <c r="G459"/>
      <c r="H459"/>
    </row>
    <row r="460" spans="1:8" x14ac:dyDescent="0.25">
      <c r="A460" s="1"/>
      <c r="B460" s="53"/>
      <c r="C460"/>
      <c r="D460"/>
      <c r="E460"/>
      <c r="F460"/>
      <c r="G460"/>
      <c r="H460"/>
    </row>
    <row r="461" spans="1:8" x14ac:dyDescent="0.25">
      <c r="A461" s="1"/>
      <c r="B461" s="53"/>
      <c r="C461"/>
      <c r="D461"/>
      <c r="E461"/>
      <c r="F461"/>
      <c r="G461"/>
      <c r="H461"/>
    </row>
    <row r="462" spans="1:8" x14ac:dyDescent="0.25">
      <c r="A462" s="1"/>
      <c r="B462" s="53"/>
      <c r="C462"/>
      <c r="D462"/>
      <c r="E462"/>
      <c r="F462"/>
      <c r="G462"/>
      <c r="H462"/>
    </row>
    <row r="463" spans="1:8" x14ac:dyDescent="0.25">
      <c r="A463" s="1"/>
      <c r="B463" s="53"/>
      <c r="C463"/>
      <c r="D463"/>
      <c r="E463"/>
      <c r="F463"/>
      <c r="G463"/>
      <c r="H463"/>
    </row>
    <row r="464" spans="1:8" x14ac:dyDescent="0.25">
      <c r="A464" s="1"/>
      <c r="B464" s="53"/>
      <c r="C464"/>
      <c r="D464"/>
      <c r="E464"/>
      <c r="F464"/>
      <c r="G464"/>
      <c r="H464"/>
    </row>
    <row r="465" spans="1:8" x14ac:dyDescent="0.25">
      <c r="A465" s="1"/>
      <c r="B465" s="53"/>
      <c r="C465"/>
      <c r="D465"/>
      <c r="E465"/>
      <c r="F465"/>
      <c r="G465"/>
      <c r="H465"/>
    </row>
    <row r="466" spans="1:8" x14ac:dyDescent="0.25">
      <c r="A466" s="1"/>
      <c r="B466" s="53"/>
      <c r="C466"/>
      <c r="D466"/>
      <c r="E466"/>
      <c r="F466"/>
      <c r="G466"/>
      <c r="H466"/>
    </row>
    <row r="467" spans="1:8" x14ac:dyDescent="0.25">
      <c r="A467" s="1"/>
      <c r="B467" s="53"/>
      <c r="C467"/>
      <c r="D467"/>
      <c r="E467"/>
      <c r="F467"/>
      <c r="G467"/>
      <c r="H467"/>
    </row>
    <row r="468" spans="1:8" x14ac:dyDescent="0.25">
      <c r="A468" s="1"/>
      <c r="B468" s="53"/>
      <c r="C468"/>
      <c r="D468"/>
      <c r="E468"/>
      <c r="F468"/>
      <c r="G468"/>
      <c r="H468"/>
    </row>
    <row r="469" spans="1:8" x14ac:dyDescent="0.25">
      <c r="A469" s="1"/>
      <c r="B469" s="53"/>
      <c r="C469"/>
      <c r="D469"/>
      <c r="E469"/>
      <c r="F469"/>
      <c r="G469"/>
      <c r="H469"/>
    </row>
    <row r="470" spans="1:8" x14ac:dyDescent="0.25">
      <c r="A470" s="1"/>
      <c r="B470" s="53"/>
      <c r="C470"/>
      <c r="D470"/>
      <c r="E470"/>
      <c r="F470"/>
      <c r="G470"/>
      <c r="H470"/>
    </row>
    <row r="471" spans="1:8" x14ac:dyDescent="0.25">
      <c r="A471" s="1"/>
      <c r="B471" s="53"/>
      <c r="C471"/>
      <c r="D471"/>
      <c r="E471"/>
      <c r="F471"/>
      <c r="G471"/>
      <c r="H471"/>
    </row>
    <row r="472" spans="1:8" x14ac:dyDescent="0.25">
      <c r="A472" s="1"/>
      <c r="B472" s="53"/>
      <c r="C472"/>
      <c r="D472"/>
      <c r="E472"/>
      <c r="F472"/>
      <c r="G472"/>
      <c r="H472"/>
    </row>
    <row r="473" spans="1:8" x14ac:dyDescent="0.25">
      <c r="A473" s="1"/>
      <c r="B473" s="53"/>
      <c r="C473"/>
      <c r="D473"/>
      <c r="E473"/>
      <c r="F473"/>
      <c r="G473"/>
      <c r="H473"/>
    </row>
    <row r="474" spans="1:8" x14ac:dyDescent="0.25">
      <c r="A474" s="1"/>
      <c r="B474" s="53"/>
      <c r="C474"/>
      <c r="D474"/>
      <c r="E474"/>
      <c r="F474"/>
      <c r="G474"/>
      <c r="H474"/>
    </row>
    <row r="475" spans="1:8" x14ac:dyDescent="0.25">
      <c r="A475" s="1"/>
      <c r="B475" s="53"/>
      <c r="C475"/>
      <c r="D475"/>
      <c r="E475"/>
      <c r="F475"/>
      <c r="G475"/>
      <c r="H475"/>
    </row>
    <row r="476" spans="1:8" x14ac:dyDescent="0.25">
      <c r="A476" s="1"/>
      <c r="B476" s="53"/>
      <c r="C476"/>
      <c r="D476"/>
      <c r="E476"/>
      <c r="F476"/>
      <c r="G476"/>
      <c r="H476"/>
    </row>
    <row r="477" spans="1:8" x14ac:dyDescent="0.25">
      <c r="A477" s="1"/>
      <c r="B477" s="53"/>
      <c r="C477"/>
      <c r="D477"/>
      <c r="E477"/>
      <c r="F477"/>
      <c r="G477"/>
      <c r="H477"/>
    </row>
    <row r="478" spans="1:8" x14ac:dyDescent="0.25">
      <c r="A478" s="1"/>
      <c r="B478" s="53"/>
      <c r="C478"/>
      <c r="D478"/>
      <c r="E478"/>
      <c r="F478"/>
      <c r="G478"/>
      <c r="H478"/>
    </row>
    <row r="479" spans="1:8" x14ac:dyDescent="0.25">
      <c r="A479" s="1"/>
      <c r="B479" s="53"/>
      <c r="C479"/>
      <c r="D479"/>
      <c r="E479"/>
      <c r="F479"/>
      <c r="G479"/>
      <c r="H479"/>
    </row>
    <row r="480" spans="1:8" x14ac:dyDescent="0.25">
      <c r="A480" s="1"/>
      <c r="B480" s="53"/>
      <c r="C480"/>
      <c r="D480"/>
      <c r="E480"/>
      <c r="F480"/>
      <c r="G480"/>
      <c r="H480"/>
    </row>
    <row r="481" spans="1:8" x14ac:dyDescent="0.25">
      <c r="A481" s="1"/>
      <c r="B481" s="53"/>
      <c r="C481"/>
      <c r="D481"/>
      <c r="E481"/>
      <c r="F481"/>
      <c r="G481"/>
      <c r="H481"/>
    </row>
    <row r="482" spans="1:8" x14ac:dyDescent="0.25">
      <c r="A482" s="1"/>
      <c r="B482" s="53"/>
      <c r="C482"/>
      <c r="D482"/>
      <c r="E482"/>
      <c r="F482"/>
      <c r="G482"/>
      <c r="H482"/>
    </row>
    <row r="483" spans="1:8" x14ac:dyDescent="0.25">
      <c r="A483" s="1"/>
      <c r="B483" s="53"/>
      <c r="C483"/>
      <c r="D483"/>
      <c r="E483"/>
      <c r="F483"/>
      <c r="G483"/>
      <c r="H483"/>
    </row>
    <row r="484" spans="1:8" x14ac:dyDescent="0.25">
      <c r="A484" s="1"/>
      <c r="B484" s="53"/>
      <c r="C484"/>
      <c r="D484"/>
      <c r="E484"/>
      <c r="F484"/>
      <c r="G484"/>
      <c r="H484"/>
    </row>
    <row r="485" spans="1:8" x14ac:dyDescent="0.25">
      <c r="A485" s="1"/>
      <c r="B485" s="53"/>
      <c r="C485"/>
      <c r="D485"/>
      <c r="E485"/>
      <c r="F485"/>
      <c r="G485"/>
      <c r="H485"/>
    </row>
    <row r="486" spans="1:8" x14ac:dyDescent="0.25">
      <c r="A486" s="1"/>
      <c r="B486" s="53"/>
      <c r="C486"/>
      <c r="D486"/>
      <c r="E486"/>
      <c r="F486"/>
      <c r="G486"/>
      <c r="H486"/>
    </row>
    <row r="487" spans="1:8" x14ac:dyDescent="0.25">
      <c r="A487" s="1"/>
      <c r="B487" s="53"/>
      <c r="C487"/>
      <c r="D487"/>
      <c r="E487"/>
      <c r="F487"/>
      <c r="G487"/>
      <c r="H487"/>
    </row>
    <row r="488" spans="1:8" x14ac:dyDescent="0.25">
      <c r="A488" s="1"/>
      <c r="B488" s="53"/>
      <c r="C488"/>
      <c r="D488"/>
      <c r="E488"/>
      <c r="F488"/>
      <c r="G488"/>
      <c r="H488"/>
    </row>
    <row r="489" spans="1:8" x14ac:dyDescent="0.25">
      <c r="A489" s="1"/>
      <c r="B489" s="53"/>
      <c r="C489"/>
      <c r="D489"/>
      <c r="E489"/>
      <c r="F489"/>
      <c r="G489"/>
      <c r="H489"/>
    </row>
    <row r="490" spans="1:8" x14ac:dyDescent="0.25">
      <c r="A490" s="1"/>
      <c r="B490" s="53"/>
      <c r="C490"/>
      <c r="D490"/>
      <c r="E490"/>
      <c r="F490"/>
      <c r="G490"/>
      <c r="H490"/>
    </row>
    <row r="491" spans="1:8" x14ac:dyDescent="0.25">
      <c r="A491" s="1"/>
      <c r="B491" s="53"/>
      <c r="C491"/>
      <c r="D491"/>
      <c r="E491"/>
      <c r="F491"/>
      <c r="G491"/>
      <c r="H491"/>
    </row>
    <row r="492" spans="1:8" x14ac:dyDescent="0.25">
      <c r="A492" s="1"/>
      <c r="B492" s="53"/>
      <c r="C492"/>
      <c r="D492"/>
      <c r="E492"/>
      <c r="F492"/>
      <c r="G492"/>
      <c r="H492"/>
    </row>
    <row r="493" spans="1:8" x14ac:dyDescent="0.25">
      <c r="A493" s="1"/>
      <c r="B493" s="53"/>
      <c r="C493"/>
      <c r="D493"/>
      <c r="E493"/>
      <c r="F493"/>
      <c r="G493"/>
      <c r="H493"/>
    </row>
    <row r="494" spans="1:8" x14ac:dyDescent="0.25">
      <c r="A494" s="1"/>
      <c r="B494" s="53"/>
      <c r="C494"/>
      <c r="D494"/>
      <c r="E494"/>
      <c r="F494"/>
      <c r="G494"/>
      <c r="H494"/>
    </row>
    <row r="495" spans="1:8" x14ac:dyDescent="0.25">
      <c r="A495" s="1"/>
      <c r="B495" s="53"/>
      <c r="C495"/>
      <c r="D495"/>
      <c r="E495"/>
      <c r="F495"/>
      <c r="G495"/>
      <c r="H495"/>
    </row>
    <row r="496" spans="1:8" x14ac:dyDescent="0.25">
      <c r="A496" s="1"/>
      <c r="B496" s="53"/>
      <c r="C496"/>
      <c r="D496"/>
      <c r="E496"/>
      <c r="F496"/>
      <c r="G496"/>
      <c r="H496"/>
    </row>
    <row r="497" spans="1:8" x14ac:dyDescent="0.25">
      <c r="A497" s="1"/>
      <c r="B497" s="53"/>
      <c r="C497"/>
      <c r="D497"/>
      <c r="E497"/>
      <c r="F497"/>
      <c r="G497"/>
      <c r="H497"/>
    </row>
    <row r="498" spans="1:8" x14ac:dyDescent="0.25">
      <c r="A498" s="1"/>
      <c r="B498" s="53"/>
      <c r="C498"/>
      <c r="D498"/>
      <c r="E498"/>
      <c r="F498"/>
      <c r="G498"/>
      <c r="H498"/>
    </row>
    <row r="499" spans="1:8" x14ac:dyDescent="0.25">
      <c r="A499" s="1"/>
      <c r="B499" s="53"/>
      <c r="C499"/>
      <c r="D499"/>
      <c r="E499"/>
      <c r="F499"/>
      <c r="G499"/>
      <c r="H499"/>
    </row>
    <row r="500" spans="1:8" x14ac:dyDescent="0.25">
      <c r="A500" s="1"/>
      <c r="B500" s="53"/>
      <c r="C500"/>
      <c r="D500"/>
      <c r="E500"/>
      <c r="F500"/>
      <c r="G500"/>
      <c r="H500"/>
    </row>
    <row r="501" spans="1:8" x14ac:dyDescent="0.25">
      <c r="A501" s="1"/>
      <c r="B501" s="53"/>
      <c r="C501"/>
      <c r="D501"/>
      <c r="E501"/>
      <c r="F501"/>
      <c r="G501"/>
      <c r="H501"/>
    </row>
    <row r="502" spans="1:8" x14ac:dyDescent="0.25">
      <c r="A502" s="1"/>
      <c r="B502" s="53"/>
      <c r="C502"/>
      <c r="D502"/>
      <c r="E502"/>
      <c r="F502"/>
      <c r="G502"/>
      <c r="H502"/>
    </row>
    <row r="503" spans="1:8" x14ac:dyDescent="0.25">
      <c r="A503" s="1"/>
      <c r="B503" s="53"/>
      <c r="C503"/>
      <c r="D503"/>
      <c r="E503"/>
      <c r="F503"/>
      <c r="G503"/>
      <c r="H503"/>
    </row>
    <row r="504" spans="1:8" x14ac:dyDescent="0.25">
      <c r="A504" s="1"/>
      <c r="B504" s="53"/>
      <c r="C504"/>
      <c r="D504"/>
      <c r="E504"/>
      <c r="F504"/>
      <c r="G504"/>
      <c r="H504"/>
    </row>
    <row r="505" spans="1:8" x14ac:dyDescent="0.25">
      <c r="A505" s="1"/>
      <c r="B505" s="53"/>
      <c r="C505"/>
      <c r="D505"/>
      <c r="E505"/>
      <c r="F505"/>
      <c r="G505"/>
      <c r="H505"/>
    </row>
    <row r="506" spans="1:8" x14ac:dyDescent="0.25">
      <c r="A506" s="1"/>
      <c r="B506" s="53"/>
      <c r="C506"/>
      <c r="D506"/>
      <c r="E506"/>
      <c r="F506"/>
      <c r="G506"/>
      <c r="H506"/>
    </row>
    <row r="507" spans="1:8" x14ac:dyDescent="0.25">
      <c r="A507" s="1"/>
      <c r="B507" s="53"/>
      <c r="C507"/>
      <c r="D507"/>
      <c r="E507"/>
      <c r="F507"/>
      <c r="G507"/>
      <c r="H507"/>
    </row>
    <row r="508" spans="1:8" x14ac:dyDescent="0.25">
      <c r="A508" s="1"/>
      <c r="B508" s="53"/>
      <c r="C508"/>
      <c r="D508"/>
      <c r="E508"/>
      <c r="F508"/>
      <c r="G508"/>
      <c r="H508"/>
    </row>
    <row r="509" spans="1:8" x14ac:dyDescent="0.25">
      <c r="A509" s="1"/>
      <c r="B509" s="53"/>
      <c r="C509"/>
      <c r="D509"/>
      <c r="E509"/>
      <c r="F509"/>
      <c r="G509"/>
      <c r="H509"/>
    </row>
    <row r="510" spans="1:8" x14ac:dyDescent="0.25">
      <c r="A510" s="1"/>
      <c r="B510" s="53"/>
      <c r="C510"/>
      <c r="D510"/>
      <c r="E510"/>
      <c r="F510"/>
      <c r="G510"/>
      <c r="H510"/>
    </row>
    <row r="511" spans="1:8" x14ac:dyDescent="0.25">
      <c r="A511" s="1"/>
      <c r="B511" s="53"/>
      <c r="C511"/>
      <c r="D511"/>
      <c r="E511"/>
      <c r="F511"/>
      <c r="G511"/>
      <c r="H511"/>
    </row>
    <row r="512" spans="1:8" x14ac:dyDescent="0.25">
      <c r="A512" s="1"/>
      <c r="B512" s="53"/>
      <c r="C512"/>
      <c r="D512"/>
      <c r="E512"/>
      <c r="F512"/>
      <c r="G512"/>
      <c r="H512"/>
    </row>
    <row r="513" spans="1:8" x14ac:dyDescent="0.25">
      <c r="A513" s="1"/>
      <c r="B513" s="53"/>
      <c r="C513"/>
      <c r="D513"/>
      <c r="E513"/>
      <c r="F513"/>
      <c r="G513"/>
      <c r="H513"/>
    </row>
    <row r="514" spans="1:8" x14ac:dyDescent="0.25">
      <c r="A514" s="1"/>
      <c r="B514" s="53"/>
      <c r="C514"/>
      <c r="D514"/>
      <c r="E514"/>
      <c r="F514"/>
      <c r="G514"/>
      <c r="H514"/>
    </row>
    <row r="515" spans="1:8" x14ac:dyDescent="0.25">
      <c r="A515" s="1"/>
      <c r="B515" s="53"/>
      <c r="C515"/>
      <c r="D515"/>
      <c r="E515"/>
      <c r="F515"/>
      <c r="G515"/>
      <c r="H515"/>
    </row>
    <row r="516" spans="1:8" x14ac:dyDescent="0.25">
      <c r="A516" s="1"/>
      <c r="B516" s="53"/>
      <c r="C516"/>
      <c r="D516"/>
      <c r="E516"/>
      <c r="F516"/>
      <c r="G516"/>
      <c r="H516"/>
    </row>
    <row r="517" spans="1:8" x14ac:dyDescent="0.25">
      <c r="A517" s="1"/>
      <c r="B517" s="53"/>
      <c r="C517"/>
      <c r="D517"/>
      <c r="E517"/>
      <c r="F517"/>
      <c r="G517"/>
      <c r="H517"/>
    </row>
    <row r="518" spans="1:8" x14ac:dyDescent="0.25">
      <c r="A518" s="1"/>
      <c r="B518" s="53"/>
      <c r="C518"/>
      <c r="D518"/>
      <c r="E518"/>
      <c r="F518"/>
      <c r="G518"/>
      <c r="H518"/>
    </row>
    <row r="519" spans="1:8" x14ac:dyDescent="0.25">
      <c r="A519" s="1"/>
      <c r="B519" s="53"/>
      <c r="C519"/>
      <c r="D519"/>
      <c r="E519"/>
      <c r="F519"/>
      <c r="G519"/>
      <c r="H519"/>
    </row>
    <row r="520" spans="1:8" x14ac:dyDescent="0.25">
      <c r="A520" s="1"/>
      <c r="B520" s="53"/>
      <c r="C520"/>
      <c r="D520"/>
      <c r="E520"/>
      <c r="F520"/>
      <c r="G520"/>
      <c r="H520"/>
    </row>
    <row r="521" spans="1:8" x14ac:dyDescent="0.25">
      <c r="A521" s="1"/>
      <c r="B521" s="53"/>
      <c r="C521"/>
      <c r="D521"/>
      <c r="E521"/>
      <c r="F521"/>
      <c r="G521"/>
      <c r="H521"/>
    </row>
    <row r="522" spans="1:8" x14ac:dyDescent="0.25">
      <c r="A522" s="1"/>
      <c r="B522" s="53"/>
      <c r="C522"/>
      <c r="D522"/>
      <c r="E522"/>
      <c r="F522"/>
      <c r="G522"/>
      <c r="H522"/>
    </row>
    <row r="523" spans="1:8" x14ac:dyDescent="0.25">
      <c r="A523" s="1"/>
      <c r="B523" s="53"/>
      <c r="C523"/>
      <c r="D523"/>
      <c r="E523"/>
      <c r="F523"/>
      <c r="G523"/>
      <c r="H523"/>
    </row>
    <row r="524" spans="1:8" x14ac:dyDescent="0.25">
      <c r="A524" s="1"/>
      <c r="B524" s="53"/>
      <c r="C524"/>
      <c r="D524"/>
      <c r="E524"/>
      <c r="F524"/>
      <c r="G524"/>
      <c r="H524"/>
    </row>
    <row r="525" spans="1:8" x14ac:dyDescent="0.25">
      <c r="A525" s="1"/>
      <c r="B525" s="53"/>
      <c r="C525"/>
      <c r="D525"/>
      <c r="E525"/>
      <c r="F525"/>
      <c r="G525"/>
      <c r="H525"/>
    </row>
    <row r="526" spans="1:8" x14ac:dyDescent="0.25">
      <c r="A526" s="1"/>
      <c r="B526" s="53"/>
      <c r="C526"/>
      <c r="D526"/>
      <c r="E526"/>
      <c r="F526"/>
      <c r="G526"/>
      <c r="H526"/>
    </row>
    <row r="527" spans="1:8" x14ac:dyDescent="0.25">
      <c r="A527" s="1"/>
      <c r="B527" s="53"/>
      <c r="C527"/>
      <c r="D527"/>
      <c r="E527"/>
      <c r="F527"/>
      <c r="G527"/>
      <c r="H527"/>
    </row>
    <row r="528" spans="1:8" x14ac:dyDescent="0.25">
      <c r="A528" s="1"/>
      <c r="B528" s="53"/>
      <c r="C528"/>
      <c r="D528"/>
      <c r="E528"/>
      <c r="F528"/>
      <c r="G528"/>
      <c r="H528"/>
    </row>
    <row r="529" spans="1:8" x14ac:dyDescent="0.25">
      <c r="A529" s="1"/>
      <c r="B529" s="53"/>
      <c r="C529"/>
      <c r="D529"/>
      <c r="E529"/>
      <c r="F529"/>
      <c r="G529"/>
      <c r="H529"/>
    </row>
    <row r="530" spans="1:8" x14ac:dyDescent="0.25">
      <c r="A530" s="1"/>
      <c r="B530" s="53"/>
      <c r="C530"/>
      <c r="D530"/>
      <c r="E530"/>
      <c r="F530"/>
      <c r="G530"/>
      <c r="H530"/>
    </row>
    <row r="531" spans="1:8" x14ac:dyDescent="0.25">
      <c r="A531" s="1"/>
      <c r="B531" s="53"/>
      <c r="C531"/>
      <c r="D531"/>
      <c r="E531"/>
      <c r="F531"/>
      <c r="G531"/>
      <c r="H531"/>
    </row>
    <row r="532" spans="1:8" x14ac:dyDescent="0.25">
      <c r="A532" s="1"/>
      <c r="B532" s="53"/>
      <c r="C532"/>
      <c r="D532"/>
      <c r="E532"/>
      <c r="F532"/>
      <c r="G532"/>
      <c r="H532"/>
    </row>
    <row r="533" spans="1:8" x14ac:dyDescent="0.25">
      <c r="A533" s="1"/>
      <c r="B533" s="53"/>
      <c r="C533"/>
      <c r="D533"/>
      <c r="E533"/>
      <c r="F533"/>
      <c r="G533"/>
      <c r="H533"/>
    </row>
    <row r="534" spans="1:8" x14ac:dyDescent="0.25">
      <c r="A534" s="1"/>
      <c r="B534" s="53"/>
      <c r="C534"/>
      <c r="D534"/>
      <c r="E534"/>
      <c r="F534"/>
      <c r="G534"/>
      <c r="H534"/>
    </row>
    <row r="535" spans="1:8" x14ac:dyDescent="0.25">
      <c r="A535" s="1"/>
      <c r="B535" s="53"/>
      <c r="C535"/>
      <c r="D535"/>
      <c r="E535"/>
      <c r="F535"/>
      <c r="G535"/>
      <c r="H535"/>
    </row>
    <row r="536" spans="1:8" x14ac:dyDescent="0.25">
      <c r="A536" s="1"/>
      <c r="B536" s="53"/>
      <c r="C536"/>
      <c r="D536"/>
      <c r="E536"/>
      <c r="F536"/>
      <c r="G536"/>
      <c r="H536"/>
    </row>
    <row r="537" spans="1:8" x14ac:dyDescent="0.25">
      <c r="A537" s="1"/>
      <c r="B537" s="53"/>
      <c r="C537"/>
      <c r="D537"/>
      <c r="E537"/>
      <c r="F537"/>
      <c r="G537"/>
      <c r="H537"/>
    </row>
    <row r="538" spans="1:8" x14ac:dyDescent="0.25">
      <c r="A538" s="1"/>
      <c r="B538" s="53"/>
      <c r="C538"/>
      <c r="D538"/>
      <c r="E538"/>
      <c r="F538"/>
      <c r="G538"/>
      <c r="H538"/>
    </row>
    <row r="539" spans="1:8" x14ac:dyDescent="0.25">
      <c r="A539" s="1"/>
      <c r="B539" s="53"/>
      <c r="C539"/>
      <c r="D539"/>
      <c r="E539"/>
      <c r="F539"/>
      <c r="G539"/>
      <c r="H539"/>
    </row>
    <row r="540" spans="1:8" x14ac:dyDescent="0.25">
      <c r="A540" s="1"/>
      <c r="B540" s="53"/>
      <c r="C540"/>
      <c r="D540"/>
      <c r="E540"/>
      <c r="F540"/>
      <c r="G540"/>
      <c r="H540"/>
    </row>
    <row r="541" spans="1:8" x14ac:dyDescent="0.25">
      <c r="A541" s="1"/>
      <c r="B541" s="53"/>
      <c r="C541"/>
      <c r="D541"/>
      <c r="E541"/>
      <c r="F541"/>
      <c r="G541"/>
      <c r="H541"/>
    </row>
    <row r="542" spans="1:8" x14ac:dyDescent="0.25">
      <c r="A542" s="1"/>
      <c r="B542" s="53"/>
      <c r="C542"/>
      <c r="D542"/>
      <c r="E542"/>
      <c r="F542"/>
      <c r="G542"/>
      <c r="H542"/>
    </row>
    <row r="543" spans="1:8" x14ac:dyDescent="0.25">
      <c r="A543" s="1"/>
      <c r="B543" s="53"/>
      <c r="C543"/>
      <c r="D543"/>
      <c r="E543"/>
      <c r="F543"/>
      <c r="G543"/>
      <c r="H543"/>
    </row>
    <row r="544" spans="1:8" x14ac:dyDescent="0.25">
      <c r="A544" s="1"/>
      <c r="B544" s="53"/>
      <c r="C544"/>
      <c r="D544"/>
      <c r="E544"/>
      <c r="F544"/>
      <c r="G544"/>
      <c r="H544"/>
    </row>
    <row r="545" spans="1:8" x14ac:dyDescent="0.25">
      <c r="A545" s="1"/>
      <c r="B545" s="53"/>
      <c r="C545"/>
      <c r="D545"/>
      <c r="E545"/>
      <c r="F545"/>
      <c r="G545"/>
      <c r="H545"/>
    </row>
    <row r="546" spans="1:8" x14ac:dyDescent="0.25">
      <c r="A546" s="1"/>
      <c r="B546" s="53"/>
      <c r="C546"/>
      <c r="D546"/>
      <c r="E546"/>
      <c r="F546"/>
      <c r="G546"/>
      <c r="H546"/>
    </row>
    <row r="547" spans="1:8" x14ac:dyDescent="0.25">
      <c r="A547" s="1"/>
      <c r="B547" s="53"/>
      <c r="C547"/>
      <c r="D547"/>
      <c r="E547"/>
      <c r="F547"/>
      <c r="G547"/>
      <c r="H547"/>
    </row>
    <row r="548" spans="1:8" x14ac:dyDescent="0.25">
      <c r="A548" s="1"/>
      <c r="B548" s="53"/>
      <c r="C548"/>
      <c r="D548"/>
      <c r="E548"/>
      <c r="F548"/>
      <c r="G548"/>
      <c r="H548"/>
    </row>
    <row r="549" spans="1:8" x14ac:dyDescent="0.25">
      <c r="A549" s="1"/>
      <c r="B549" s="53"/>
      <c r="C549"/>
      <c r="D549"/>
      <c r="E549"/>
      <c r="F549"/>
      <c r="G549"/>
      <c r="H549"/>
    </row>
    <row r="550" spans="1:8" x14ac:dyDescent="0.25">
      <c r="A550" s="1"/>
      <c r="B550" s="53"/>
      <c r="C550"/>
      <c r="D550"/>
      <c r="E550"/>
      <c r="F550"/>
      <c r="G550"/>
      <c r="H550"/>
    </row>
    <row r="551" spans="1:8" x14ac:dyDescent="0.25">
      <c r="A551" s="1"/>
      <c r="B551" s="53"/>
      <c r="C551"/>
      <c r="D551"/>
      <c r="E551"/>
      <c r="F551"/>
      <c r="G551"/>
      <c r="H551"/>
    </row>
    <row r="552" spans="1:8" x14ac:dyDescent="0.25">
      <c r="A552" s="1"/>
      <c r="B552" s="53"/>
      <c r="C552"/>
      <c r="D552"/>
      <c r="E552"/>
      <c r="F552"/>
      <c r="G552"/>
      <c r="H552"/>
    </row>
    <row r="553" spans="1:8" x14ac:dyDescent="0.25">
      <c r="A553" s="1"/>
      <c r="B553" s="53"/>
      <c r="C553"/>
      <c r="D553"/>
      <c r="E553"/>
      <c r="F553"/>
      <c r="G553"/>
      <c r="H553"/>
    </row>
    <row r="554" spans="1:8" x14ac:dyDescent="0.25">
      <c r="A554" s="1"/>
      <c r="B554" s="53"/>
      <c r="C554"/>
      <c r="D554"/>
      <c r="E554"/>
      <c r="F554"/>
      <c r="G554"/>
      <c r="H554"/>
    </row>
    <row r="555" spans="1:8" x14ac:dyDescent="0.25">
      <c r="A555" s="1"/>
      <c r="B555" s="53"/>
      <c r="C555"/>
      <c r="D555"/>
      <c r="E555"/>
      <c r="F555"/>
      <c r="G555"/>
      <c r="H555"/>
    </row>
    <row r="556" spans="1:8" x14ac:dyDescent="0.25">
      <c r="A556" s="1"/>
      <c r="B556" s="53"/>
      <c r="C556"/>
      <c r="D556"/>
      <c r="E556"/>
      <c r="F556"/>
      <c r="G556"/>
      <c r="H556"/>
    </row>
    <row r="557" spans="1:8" x14ac:dyDescent="0.25">
      <c r="A557" s="1"/>
      <c r="B557" s="53"/>
      <c r="C557"/>
      <c r="D557"/>
      <c r="E557"/>
      <c r="F557"/>
      <c r="G557"/>
      <c r="H557"/>
    </row>
    <row r="558" spans="1:8" x14ac:dyDescent="0.25">
      <c r="A558" s="1"/>
      <c r="B558" s="53"/>
      <c r="C558"/>
      <c r="D558"/>
      <c r="E558"/>
      <c r="F558"/>
      <c r="G558"/>
      <c r="H558"/>
    </row>
    <row r="559" spans="1:8" x14ac:dyDescent="0.25">
      <c r="A559" s="1"/>
      <c r="B559" s="53"/>
      <c r="C559"/>
      <c r="D559"/>
      <c r="E559"/>
      <c r="F559"/>
      <c r="G559"/>
      <c r="H559"/>
    </row>
    <row r="560" spans="1:8" x14ac:dyDescent="0.25">
      <c r="A560" s="1"/>
      <c r="B560" s="53"/>
      <c r="C560"/>
      <c r="D560"/>
      <c r="E560"/>
      <c r="F560"/>
      <c r="G560"/>
      <c r="H560"/>
    </row>
    <row r="561" spans="1:8" x14ac:dyDescent="0.25">
      <c r="A561" s="1"/>
      <c r="B561" s="53"/>
      <c r="C561"/>
      <c r="D561"/>
      <c r="E561"/>
      <c r="F561"/>
      <c r="G561"/>
      <c r="H561"/>
    </row>
    <row r="562" spans="1:8" x14ac:dyDescent="0.25">
      <c r="A562" s="1"/>
      <c r="B562" s="53"/>
      <c r="C562"/>
      <c r="D562"/>
      <c r="E562"/>
      <c r="F562"/>
      <c r="G562"/>
      <c r="H562"/>
    </row>
    <row r="563" spans="1:8" x14ac:dyDescent="0.25">
      <c r="A563" s="1"/>
      <c r="B563" s="53"/>
      <c r="C563"/>
      <c r="D563"/>
      <c r="E563"/>
      <c r="F563"/>
      <c r="G563"/>
      <c r="H563"/>
    </row>
    <row r="564" spans="1:8" x14ac:dyDescent="0.25">
      <c r="A564" s="1"/>
      <c r="B564" s="53"/>
      <c r="C564"/>
      <c r="D564"/>
      <c r="E564"/>
      <c r="F564"/>
      <c r="G564"/>
      <c r="H564"/>
    </row>
    <row r="565" spans="1:8" x14ac:dyDescent="0.25">
      <c r="A565" s="1"/>
      <c r="B565" s="53"/>
      <c r="C565"/>
      <c r="D565"/>
      <c r="E565"/>
      <c r="F565"/>
      <c r="G565"/>
      <c r="H565"/>
    </row>
    <row r="566" spans="1:8" x14ac:dyDescent="0.25">
      <c r="A566" s="1"/>
      <c r="B566" s="53"/>
      <c r="C566"/>
      <c r="D566"/>
      <c r="E566"/>
      <c r="F566"/>
      <c r="G566"/>
      <c r="H566"/>
    </row>
    <row r="567" spans="1:8" x14ac:dyDescent="0.25">
      <c r="A567" s="1"/>
      <c r="B567" s="53"/>
      <c r="C567"/>
      <c r="D567"/>
      <c r="E567"/>
      <c r="F567"/>
      <c r="G567"/>
      <c r="H567"/>
    </row>
    <row r="568" spans="1:8" x14ac:dyDescent="0.25">
      <c r="A568" s="1"/>
      <c r="B568" s="53"/>
      <c r="C568"/>
      <c r="D568"/>
      <c r="E568"/>
      <c r="F568"/>
      <c r="G568"/>
      <c r="H568"/>
    </row>
    <row r="569" spans="1:8" x14ac:dyDescent="0.25">
      <c r="A569" s="1"/>
      <c r="B569" s="53"/>
      <c r="C569"/>
      <c r="D569"/>
      <c r="E569"/>
      <c r="F569"/>
      <c r="G569"/>
      <c r="H569"/>
    </row>
    <row r="570" spans="1:8" x14ac:dyDescent="0.25">
      <c r="A570" s="1"/>
      <c r="B570" s="53"/>
      <c r="C570"/>
      <c r="D570"/>
      <c r="E570"/>
      <c r="F570"/>
      <c r="G570"/>
      <c r="H570"/>
    </row>
    <row r="571" spans="1:8" x14ac:dyDescent="0.25">
      <c r="A571" s="1"/>
      <c r="B571" s="53"/>
      <c r="C571"/>
      <c r="D571"/>
      <c r="E571"/>
      <c r="F571"/>
      <c r="G571"/>
      <c r="H571"/>
    </row>
    <row r="572" spans="1:8" x14ac:dyDescent="0.25">
      <c r="A572" s="1"/>
      <c r="B572" s="53"/>
      <c r="C572"/>
      <c r="D572"/>
      <c r="E572"/>
      <c r="F572"/>
      <c r="G572"/>
      <c r="H572"/>
    </row>
    <row r="573" spans="1:8" x14ac:dyDescent="0.25">
      <c r="A573" s="1"/>
      <c r="B573" s="53"/>
      <c r="C573"/>
      <c r="D573"/>
      <c r="E573"/>
      <c r="F573"/>
      <c r="G573"/>
      <c r="H573"/>
    </row>
    <row r="574" spans="1:8" x14ac:dyDescent="0.25">
      <c r="A574" s="1"/>
      <c r="B574" s="53"/>
      <c r="C574"/>
      <c r="D574"/>
      <c r="E574"/>
      <c r="F574"/>
      <c r="G574"/>
      <c r="H574"/>
    </row>
    <row r="575" spans="1:8" x14ac:dyDescent="0.25">
      <c r="A575" s="1"/>
      <c r="B575" s="53"/>
      <c r="C575"/>
      <c r="D575"/>
      <c r="E575"/>
      <c r="F575"/>
      <c r="G575"/>
      <c r="H575"/>
    </row>
    <row r="576" spans="1:8" x14ac:dyDescent="0.25">
      <c r="A576" s="1"/>
      <c r="B576" s="53"/>
      <c r="C576"/>
      <c r="D576"/>
      <c r="E576"/>
      <c r="F576"/>
      <c r="G576"/>
      <c r="H576"/>
    </row>
    <row r="577" spans="1:8" x14ac:dyDescent="0.25">
      <c r="A577" s="1"/>
      <c r="B577" s="53"/>
      <c r="C577"/>
      <c r="D577"/>
      <c r="E577"/>
      <c r="F577"/>
      <c r="G577"/>
      <c r="H577"/>
    </row>
    <row r="578" spans="1:8" x14ac:dyDescent="0.25">
      <c r="A578" s="1"/>
      <c r="B578" s="53"/>
      <c r="C578"/>
      <c r="D578"/>
      <c r="E578"/>
      <c r="F578"/>
      <c r="G578"/>
      <c r="H578"/>
    </row>
    <row r="579" spans="1:8" x14ac:dyDescent="0.25">
      <c r="A579" s="1"/>
      <c r="B579" s="53"/>
      <c r="C579"/>
      <c r="D579"/>
      <c r="E579"/>
      <c r="F579"/>
      <c r="G579"/>
      <c r="H579"/>
    </row>
    <row r="580" spans="1:8" x14ac:dyDescent="0.25">
      <c r="A580" s="1"/>
      <c r="B580" s="53"/>
      <c r="C580"/>
      <c r="D580"/>
      <c r="E580"/>
      <c r="F580"/>
      <c r="G580"/>
      <c r="H580"/>
    </row>
    <row r="581" spans="1:8" x14ac:dyDescent="0.25">
      <c r="A581" s="1"/>
      <c r="B581" s="53"/>
      <c r="C581"/>
      <c r="D581"/>
      <c r="E581"/>
      <c r="F581"/>
      <c r="G581"/>
      <c r="H581"/>
    </row>
    <row r="582" spans="1:8" x14ac:dyDescent="0.25">
      <c r="A582" s="1"/>
      <c r="B582" s="53"/>
      <c r="C582"/>
      <c r="D582"/>
      <c r="E582"/>
      <c r="F582"/>
      <c r="G582"/>
      <c r="H582"/>
    </row>
    <row r="583" spans="1:8" x14ac:dyDescent="0.25">
      <c r="A583" s="1"/>
      <c r="B583" s="53"/>
      <c r="C583"/>
      <c r="D583"/>
      <c r="E583"/>
      <c r="F583"/>
      <c r="G583"/>
      <c r="H583"/>
    </row>
    <row r="584" spans="1:8" x14ac:dyDescent="0.25">
      <c r="A584" s="1"/>
      <c r="B584" s="53"/>
      <c r="C584"/>
      <c r="D584"/>
      <c r="E584"/>
      <c r="F584"/>
      <c r="G584"/>
      <c r="H584"/>
    </row>
    <row r="585" spans="1:8" x14ac:dyDescent="0.25">
      <c r="A585" s="1"/>
      <c r="B585" s="53"/>
      <c r="C585"/>
      <c r="D585"/>
      <c r="E585"/>
      <c r="F585"/>
      <c r="G585"/>
      <c r="H585"/>
    </row>
    <row r="586" spans="1:8" x14ac:dyDescent="0.25">
      <c r="A586" s="1"/>
      <c r="B586" s="53"/>
      <c r="C586"/>
      <c r="D586"/>
      <c r="E586"/>
      <c r="F586"/>
      <c r="G586"/>
      <c r="H586"/>
    </row>
    <row r="587" spans="1:8" x14ac:dyDescent="0.25">
      <c r="A587" s="1"/>
      <c r="B587" s="53"/>
      <c r="C587"/>
      <c r="D587"/>
      <c r="E587"/>
      <c r="F587"/>
      <c r="G587"/>
      <c r="H587"/>
    </row>
    <row r="588" spans="1:8" x14ac:dyDescent="0.25">
      <c r="A588" s="1"/>
      <c r="B588" s="53"/>
      <c r="C588"/>
      <c r="D588"/>
      <c r="E588"/>
      <c r="F588"/>
      <c r="G588"/>
      <c r="H588"/>
    </row>
    <row r="589" spans="1:8" x14ac:dyDescent="0.25">
      <c r="A589" s="1"/>
      <c r="B589" s="53"/>
      <c r="C589"/>
      <c r="D589"/>
      <c r="E589"/>
      <c r="F589"/>
      <c r="G589"/>
      <c r="H589"/>
    </row>
    <row r="590" spans="1:8" x14ac:dyDescent="0.25">
      <c r="A590" s="1"/>
      <c r="B590" s="53"/>
      <c r="C590"/>
      <c r="D590"/>
      <c r="E590"/>
      <c r="F590"/>
      <c r="G590"/>
      <c r="H590"/>
    </row>
    <row r="591" spans="1:8" x14ac:dyDescent="0.25">
      <c r="A591" s="1"/>
      <c r="B591" s="53"/>
      <c r="C591"/>
      <c r="D591"/>
      <c r="E591"/>
      <c r="F591"/>
      <c r="G591"/>
      <c r="H591"/>
    </row>
    <row r="592" spans="1:8" x14ac:dyDescent="0.25">
      <c r="A592" s="1"/>
      <c r="B592" s="53"/>
      <c r="C592"/>
      <c r="D592"/>
      <c r="E592"/>
      <c r="F592"/>
      <c r="G592"/>
      <c r="H592"/>
    </row>
    <row r="593" spans="1:8" x14ac:dyDescent="0.25">
      <c r="A593" s="1"/>
      <c r="B593" s="53"/>
      <c r="C593"/>
      <c r="D593"/>
      <c r="E593"/>
      <c r="F593"/>
      <c r="G593"/>
      <c r="H593"/>
    </row>
    <row r="594" spans="1:8" x14ac:dyDescent="0.25">
      <c r="A594" s="1"/>
      <c r="B594" s="53"/>
      <c r="C594"/>
      <c r="D594"/>
      <c r="E594"/>
      <c r="F594"/>
      <c r="G594"/>
      <c r="H594"/>
    </row>
    <row r="595" spans="1:8" x14ac:dyDescent="0.25">
      <c r="A595" s="1"/>
      <c r="B595" s="53"/>
      <c r="C595"/>
      <c r="D595"/>
      <c r="E595"/>
      <c r="F595"/>
      <c r="G595"/>
      <c r="H595"/>
    </row>
    <row r="596" spans="1:8" x14ac:dyDescent="0.25">
      <c r="A596" s="1"/>
      <c r="B596" s="53"/>
      <c r="C596"/>
      <c r="D596"/>
      <c r="E596"/>
      <c r="F596"/>
      <c r="G596"/>
      <c r="H596"/>
    </row>
    <row r="597" spans="1:8" x14ac:dyDescent="0.25">
      <c r="A597" s="1"/>
      <c r="B597" s="53"/>
      <c r="C597"/>
      <c r="D597"/>
      <c r="E597"/>
      <c r="F597"/>
      <c r="G597"/>
      <c r="H597"/>
    </row>
    <row r="598" spans="1:8" x14ac:dyDescent="0.25">
      <c r="A598" s="1"/>
      <c r="B598" s="53"/>
      <c r="C598"/>
      <c r="D598"/>
      <c r="E598"/>
      <c r="F598"/>
      <c r="G598"/>
      <c r="H598"/>
    </row>
    <row r="599" spans="1:8" x14ac:dyDescent="0.25">
      <c r="A599" s="1"/>
      <c r="B599" s="53"/>
      <c r="C599"/>
      <c r="D599"/>
      <c r="E599"/>
      <c r="F599"/>
      <c r="G599"/>
      <c r="H599"/>
    </row>
    <row r="600" spans="1:8" x14ac:dyDescent="0.25">
      <c r="A600" s="1"/>
      <c r="B600" s="53"/>
      <c r="C600"/>
      <c r="D600"/>
      <c r="E600"/>
      <c r="F600"/>
      <c r="G600"/>
      <c r="H600"/>
    </row>
    <row r="601" spans="1:8" x14ac:dyDescent="0.25">
      <c r="A601" s="1"/>
      <c r="B601" s="53"/>
      <c r="C601"/>
      <c r="D601"/>
      <c r="E601"/>
      <c r="F601"/>
      <c r="G601"/>
      <c r="H601"/>
    </row>
    <row r="602" spans="1:8" x14ac:dyDescent="0.25">
      <c r="A602" s="1"/>
      <c r="B602" s="53"/>
      <c r="C602"/>
      <c r="D602"/>
      <c r="E602"/>
      <c r="F602"/>
      <c r="G602"/>
      <c r="H602"/>
    </row>
    <row r="603" spans="1:8" x14ac:dyDescent="0.25">
      <c r="A603" s="1"/>
      <c r="B603" s="53"/>
      <c r="C603"/>
      <c r="D603"/>
      <c r="E603"/>
      <c r="F603"/>
      <c r="G603"/>
      <c r="H603"/>
    </row>
    <row r="604" spans="1:8" x14ac:dyDescent="0.25">
      <c r="A604" s="1"/>
      <c r="B604" s="53"/>
      <c r="C604"/>
      <c r="D604"/>
      <c r="E604"/>
      <c r="F604"/>
      <c r="G604"/>
      <c r="H604"/>
    </row>
    <row r="605" spans="1:8" x14ac:dyDescent="0.25">
      <c r="A605" s="1"/>
      <c r="B605" s="53"/>
      <c r="C605"/>
      <c r="D605"/>
      <c r="E605"/>
      <c r="F605"/>
      <c r="G605"/>
      <c r="H605"/>
    </row>
    <row r="606" spans="1:8" x14ac:dyDescent="0.25">
      <c r="A606" s="1"/>
      <c r="B606" s="53"/>
      <c r="C606"/>
      <c r="D606"/>
      <c r="E606"/>
      <c r="F606"/>
      <c r="G606"/>
      <c r="H606"/>
    </row>
    <row r="607" spans="1:8" x14ac:dyDescent="0.25">
      <c r="A607" s="1"/>
      <c r="B607" s="53"/>
      <c r="C607"/>
      <c r="D607"/>
      <c r="E607"/>
      <c r="F607"/>
      <c r="G607"/>
      <c r="H607"/>
    </row>
    <row r="608" spans="1:8" x14ac:dyDescent="0.25">
      <c r="A608" s="1"/>
      <c r="B608" s="53"/>
      <c r="C608"/>
      <c r="D608"/>
      <c r="E608"/>
      <c r="F608"/>
      <c r="G608"/>
      <c r="H608"/>
    </row>
    <row r="609" spans="1:8" x14ac:dyDescent="0.25">
      <c r="A609" s="1"/>
      <c r="B609" s="53"/>
      <c r="C609"/>
      <c r="D609"/>
      <c r="E609"/>
      <c r="F609"/>
      <c r="G609"/>
      <c r="H609"/>
    </row>
    <row r="610" spans="1:8" x14ac:dyDescent="0.25">
      <c r="A610" s="1"/>
      <c r="B610" s="53"/>
      <c r="C610"/>
      <c r="D610"/>
      <c r="E610"/>
      <c r="F610"/>
      <c r="G610"/>
      <c r="H610"/>
    </row>
    <row r="611" spans="1:8" x14ac:dyDescent="0.25">
      <c r="A611" s="1"/>
      <c r="B611" s="53"/>
      <c r="C611"/>
      <c r="D611"/>
      <c r="E611"/>
      <c r="F611"/>
      <c r="G611"/>
      <c r="H611"/>
    </row>
    <row r="612" spans="1:8" x14ac:dyDescent="0.25">
      <c r="A612" s="1"/>
      <c r="B612" s="53"/>
      <c r="C612"/>
      <c r="D612"/>
      <c r="E612"/>
      <c r="F612"/>
      <c r="G612"/>
      <c r="H612"/>
    </row>
    <row r="613" spans="1:8" x14ac:dyDescent="0.25">
      <c r="A613" s="1"/>
      <c r="B613" s="53"/>
      <c r="C613"/>
      <c r="D613"/>
      <c r="E613"/>
      <c r="F613"/>
      <c r="G613"/>
      <c r="H613"/>
    </row>
    <row r="614" spans="1:8" x14ac:dyDescent="0.25">
      <c r="A614" s="1"/>
      <c r="B614" s="53"/>
      <c r="C614"/>
      <c r="D614"/>
      <c r="E614"/>
      <c r="F614"/>
      <c r="G614"/>
      <c r="H614"/>
    </row>
    <row r="615" spans="1:8" x14ac:dyDescent="0.25">
      <c r="A615" s="1"/>
      <c r="B615" s="53"/>
      <c r="C615"/>
      <c r="D615"/>
      <c r="E615"/>
      <c r="F615"/>
      <c r="G615"/>
      <c r="H615"/>
    </row>
    <row r="616" spans="1:8" x14ac:dyDescent="0.25">
      <c r="A616" s="1"/>
      <c r="B616" s="53"/>
      <c r="C616"/>
      <c r="D616"/>
      <c r="E616"/>
      <c r="F616"/>
      <c r="G616"/>
      <c r="H616"/>
    </row>
    <row r="617" spans="1:8" x14ac:dyDescent="0.25">
      <c r="A617" s="1"/>
      <c r="B617" s="53"/>
      <c r="C617"/>
      <c r="D617"/>
      <c r="E617"/>
      <c r="F617"/>
      <c r="G617"/>
      <c r="H617"/>
    </row>
    <row r="618" spans="1:8" x14ac:dyDescent="0.25">
      <c r="A618" s="1"/>
      <c r="B618" s="53"/>
      <c r="C618"/>
      <c r="D618"/>
      <c r="E618"/>
      <c r="F618"/>
      <c r="G618"/>
      <c r="H618"/>
    </row>
    <row r="619" spans="1:8" x14ac:dyDescent="0.25">
      <c r="A619" s="1"/>
      <c r="B619" s="53"/>
      <c r="C619"/>
      <c r="D619"/>
      <c r="E619"/>
      <c r="F619"/>
      <c r="G619"/>
      <c r="H619"/>
    </row>
    <row r="620" spans="1:8" x14ac:dyDescent="0.25">
      <c r="A620" s="1"/>
      <c r="B620" s="53"/>
      <c r="C620"/>
      <c r="D620"/>
      <c r="E620"/>
      <c r="F620"/>
      <c r="G620"/>
      <c r="H620"/>
    </row>
    <row r="621" spans="1:8" x14ac:dyDescent="0.25">
      <c r="A621" s="1"/>
      <c r="B621" s="53"/>
      <c r="C621"/>
      <c r="D621"/>
      <c r="E621"/>
      <c r="F621"/>
      <c r="G621"/>
      <c r="H621"/>
    </row>
    <row r="622" spans="1:8" x14ac:dyDescent="0.25">
      <c r="A622" s="1"/>
      <c r="B622" s="53"/>
      <c r="C622"/>
      <c r="D622"/>
      <c r="E622"/>
      <c r="F622"/>
      <c r="G622"/>
      <c r="H622"/>
    </row>
    <row r="623" spans="1:8" x14ac:dyDescent="0.25">
      <c r="A623" s="1"/>
      <c r="B623" s="53"/>
      <c r="C623"/>
      <c r="D623"/>
      <c r="E623"/>
      <c r="F623"/>
      <c r="G623"/>
      <c r="H623"/>
    </row>
  </sheetData>
  <mergeCells count="34">
    <mergeCell ref="A3:E3"/>
    <mergeCell ref="A9:E9"/>
    <mergeCell ref="A4:E4"/>
    <mergeCell ref="A5:E5"/>
    <mergeCell ref="A6:E6"/>
    <mergeCell ref="A7:E7"/>
    <mergeCell ref="A8:E8"/>
    <mergeCell ref="E21:E22"/>
    <mergeCell ref="B21:B22"/>
    <mergeCell ref="A21:A22"/>
    <mergeCell ref="A23:A24"/>
    <mergeCell ref="B23:B24"/>
    <mergeCell ref="A25:A26"/>
    <mergeCell ref="B25:B26"/>
    <mergeCell ref="A29:A30"/>
    <mergeCell ref="B29:B30"/>
    <mergeCell ref="A31:A32"/>
    <mergeCell ref="B31:B32"/>
    <mergeCell ref="E37:E38"/>
    <mergeCell ref="E25:E26"/>
    <mergeCell ref="E23:E24"/>
    <mergeCell ref="A35:A36"/>
    <mergeCell ref="B35:B36"/>
    <mergeCell ref="A37:A38"/>
    <mergeCell ref="B37:B38"/>
    <mergeCell ref="E35:E36"/>
    <mergeCell ref="E27:E28"/>
    <mergeCell ref="A27:A28"/>
    <mergeCell ref="B27:B28"/>
    <mergeCell ref="A33:A34"/>
    <mergeCell ref="B33:B34"/>
    <mergeCell ref="E33:E34"/>
    <mergeCell ref="E31:E32"/>
    <mergeCell ref="E29:E30"/>
  </mergeCells>
  <phoneticPr fontId="7" type="noConversion"/>
  <printOptions horizontalCentered="1"/>
  <pageMargins left="0.47244094488188981" right="0.15748031496062992" top="0.59055118110236227" bottom="0.24" header="0.43307086614173229" footer="0.11811023622047245"/>
  <pageSetup scale="44" fitToHeight="4" orientation="landscape" r:id="rId1"/>
  <rowBreaks count="1" manualBreakCount="1">
    <brk id="45"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68805-0F5F-46BA-8332-087CE112A9C8}">
  <dimension ref="A1:T56"/>
  <sheetViews>
    <sheetView tabSelected="1" view="pageBreakPreview" topLeftCell="B42" zoomScale="115" zoomScaleNormal="115" zoomScaleSheetLayoutView="115" zoomScalePageLayoutView="40" workbookViewId="0">
      <selection activeCell="E47" sqref="E47"/>
    </sheetView>
  </sheetViews>
  <sheetFormatPr baseColWidth="10" defaultRowHeight="15" x14ac:dyDescent="0.25"/>
  <cols>
    <col min="1" max="1" width="19.5703125" customWidth="1"/>
    <col min="2" max="2" width="53.28515625" style="53" customWidth="1"/>
    <col min="3" max="3" width="18.42578125" style="20" hidden="1" customWidth="1"/>
    <col min="4" max="4" width="49.42578125" style="53" hidden="1" customWidth="1"/>
    <col min="5" max="5" width="45" customWidth="1"/>
    <col min="6" max="6" width="19.5703125" customWidth="1"/>
    <col min="7" max="7" width="19.5703125" hidden="1" customWidth="1"/>
    <col min="8" max="8" width="15.7109375" hidden="1" customWidth="1"/>
    <col min="9" max="9" width="19.28515625" customWidth="1"/>
    <col min="10" max="10" width="21.140625" customWidth="1"/>
    <col min="11" max="12" width="15.7109375" customWidth="1"/>
    <col min="13" max="13" width="15.7109375" style="201" customWidth="1"/>
  </cols>
  <sheetData>
    <row r="1" spans="1:20" ht="18.75" customHeight="1" x14ac:dyDescent="0.25">
      <c r="A1" s="268"/>
      <c r="B1" s="269"/>
      <c r="C1" s="269"/>
      <c r="D1" s="269"/>
      <c r="E1" s="269"/>
      <c r="F1" s="269"/>
      <c r="G1" s="269"/>
      <c r="H1" s="269"/>
      <c r="I1" s="269"/>
      <c r="J1" s="269"/>
      <c r="K1" s="269"/>
      <c r="L1" s="269"/>
      <c r="M1" s="270"/>
    </row>
    <row r="2" spans="1:20" ht="18.75" customHeight="1" x14ac:dyDescent="0.25">
      <c r="A2" s="258" t="s">
        <v>59</v>
      </c>
      <c r="B2" s="259"/>
      <c r="C2" s="259"/>
      <c r="D2" s="259"/>
      <c r="E2" s="259"/>
      <c r="F2" s="259"/>
      <c r="G2" s="259"/>
      <c r="H2" s="259"/>
      <c r="I2" s="259"/>
      <c r="J2" s="259"/>
      <c r="K2" s="259"/>
      <c r="L2" s="259"/>
      <c r="M2" s="260"/>
    </row>
    <row r="3" spans="1:20" ht="18.75" customHeight="1" x14ac:dyDescent="0.25">
      <c r="A3" s="258" t="s">
        <v>7</v>
      </c>
      <c r="B3" s="259"/>
      <c r="C3" s="259"/>
      <c r="D3" s="259"/>
      <c r="E3" s="259"/>
      <c r="F3" s="259"/>
      <c r="G3" s="259"/>
      <c r="H3" s="259"/>
      <c r="I3" s="259"/>
      <c r="J3" s="259"/>
      <c r="K3" s="259"/>
      <c r="L3" s="259"/>
      <c r="M3" s="260"/>
    </row>
    <row r="4" spans="1:20" ht="18.75" customHeight="1" thickBot="1" x14ac:dyDescent="0.3">
      <c r="A4" s="261" t="s">
        <v>167</v>
      </c>
      <c r="B4" s="262"/>
      <c r="C4" s="262"/>
      <c r="D4" s="262"/>
      <c r="E4" s="262"/>
      <c r="F4" s="262"/>
      <c r="G4" s="262"/>
      <c r="H4" s="262"/>
      <c r="I4" s="262"/>
      <c r="J4" s="262"/>
      <c r="K4" s="262"/>
      <c r="L4" s="262"/>
      <c r="M4" s="263"/>
    </row>
    <row r="5" spans="1:20" ht="18.75" customHeight="1" thickBot="1" x14ac:dyDescent="0.3">
      <c r="A5" s="235" t="s">
        <v>8</v>
      </c>
      <c r="B5" s="236"/>
      <c r="C5" s="236"/>
      <c r="D5" s="236"/>
      <c r="E5" s="236"/>
      <c r="F5" s="236"/>
      <c r="G5" s="236"/>
      <c r="H5" s="236"/>
      <c r="I5" s="236"/>
      <c r="J5" s="236"/>
      <c r="K5" s="236"/>
      <c r="L5" s="236"/>
      <c r="M5" s="237"/>
    </row>
    <row r="6" spans="1:20" ht="18.75" customHeight="1" thickBot="1" x14ac:dyDescent="0.3">
      <c r="A6" s="252" t="s">
        <v>69</v>
      </c>
      <c r="B6" s="253"/>
      <c r="C6" s="253"/>
      <c r="D6" s="253"/>
      <c r="E6" s="253"/>
      <c r="F6" s="253"/>
      <c r="G6" s="253"/>
      <c r="H6" s="253"/>
      <c r="I6" s="253"/>
      <c r="J6" s="253"/>
      <c r="K6" s="253"/>
      <c r="L6" s="253"/>
      <c r="M6" s="254"/>
    </row>
    <row r="7" spans="1:20" ht="18.75" customHeight="1" thickBot="1" x14ac:dyDescent="0.3">
      <c r="A7" s="252" t="s">
        <v>68</v>
      </c>
      <c r="B7" s="253"/>
      <c r="C7" s="253"/>
      <c r="D7" s="253"/>
      <c r="E7" s="253"/>
      <c r="F7" s="253"/>
      <c r="G7" s="253"/>
      <c r="H7" s="253"/>
      <c r="I7" s="253"/>
      <c r="J7" s="253"/>
      <c r="K7" s="253"/>
      <c r="L7" s="253"/>
      <c r="M7" s="254"/>
    </row>
    <row r="8" spans="1:20" ht="18.75" customHeight="1" thickBot="1" x14ac:dyDescent="0.3">
      <c r="A8" s="252" t="s">
        <v>319</v>
      </c>
      <c r="B8" s="253"/>
      <c r="C8" s="253"/>
      <c r="D8" s="253"/>
      <c r="E8" s="253"/>
      <c r="F8" s="253"/>
      <c r="G8" s="253"/>
      <c r="H8" s="253"/>
      <c r="I8" s="253"/>
      <c r="J8" s="253"/>
      <c r="K8" s="253"/>
      <c r="L8" s="253"/>
      <c r="M8" s="254"/>
    </row>
    <row r="9" spans="1:20" ht="18.75" customHeight="1" thickBot="1" x14ac:dyDescent="0.3">
      <c r="A9" s="235" t="s">
        <v>58</v>
      </c>
      <c r="B9" s="236"/>
      <c r="C9" s="236"/>
      <c r="D9" s="236"/>
      <c r="E9" s="236"/>
      <c r="F9" s="236"/>
      <c r="G9" s="236"/>
      <c r="H9" s="236"/>
      <c r="I9" s="236"/>
      <c r="J9" s="236"/>
      <c r="K9" s="236"/>
      <c r="L9" s="236"/>
      <c r="M9" s="237"/>
    </row>
    <row r="10" spans="1:20" ht="18.75" customHeight="1" thickBot="1" x14ac:dyDescent="0.3">
      <c r="A10" s="255"/>
      <c r="B10" s="256"/>
      <c r="C10" s="256"/>
      <c r="D10" s="256"/>
      <c r="E10" s="256"/>
      <c r="F10" s="256"/>
      <c r="G10" s="256"/>
      <c r="H10" s="256"/>
      <c r="I10" s="256"/>
      <c r="J10" s="256"/>
      <c r="K10" s="256"/>
      <c r="L10" s="256"/>
      <c r="M10" s="257"/>
    </row>
    <row r="11" spans="1:20" ht="59.25" customHeight="1" thickBot="1" x14ac:dyDescent="0.3">
      <c r="A11" s="55" t="s">
        <v>57</v>
      </c>
      <c r="B11" s="52" t="s">
        <v>56</v>
      </c>
      <c r="C11" s="26" t="s">
        <v>55</v>
      </c>
      <c r="D11" s="54" t="s">
        <v>54</v>
      </c>
      <c r="E11" s="23" t="s">
        <v>53</v>
      </c>
      <c r="F11" s="24" t="s">
        <v>52</v>
      </c>
      <c r="G11" s="23" t="s">
        <v>51</v>
      </c>
      <c r="H11" s="23" t="s">
        <v>50</v>
      </c>
      <c r="I11" s="22" t="s">
        <v>265</v>
      </c>
      <c r="J11" s="22" t="s">
        <v>49</v>
      </c>
      <c r="K11" s="22" t="s">
        <v>48</v>
      </c>
      <c r="L11" s="21" t="s">
        <v>47</v>
      </c>
      <c r="M11" s="198" t="s">
        <v>46</v>
      </c>
    </row>
    <row r="12" spans="1:20" ht="136.5" customHeight="1" thickBot="1" x14ac:dyDescent="0.4">
      <c r="A12" s="56" t="s">
        <v>0</v>
      </c>
      <c r="B12" s="63" t="s">
        <v>30</v>
      </c>
      <c r="C12" s="63" t="s">
        <v>60</v>
      </c>
      <c r="D12" s="63" t="s">
        <v>61</v>
      </c>
      <c r="E12" s="63" t="s">
        <v>192</v>
      </c>
      <c r="F12" s="63" t="s">
        <v>62</v>
      </c>
      <c r="G12" s="100" t="s">
        <v>193</v>
      </c>
      <c r="H12" s="63" t="s">
        <v>63</v>
      </c>
      <c r="I12" s="86">
        <v>3.5999999999999997E-2</v>
      </c>
      <c r="J12" s="86">
        <v>3.4000000000000002E-2</v>
      </c>
      <c r="K12" s="86">
        <v>0</v>
      </c>
      <c r="L12" s="86">
        <v>0</v>
      </c>
      <c r="M12" s="86">
        <v>0</v>
      </c>
      <c r="N12" s="16"/>
    </row>
    <row r="13" spans="1:20" s="16" customFormat="1" ht="128.25" customHeight="1" thickBot="1" x14ac:dyDescent="0.4">
      <c r="A13" s="56" t="s">
        <v>1</v>
      </c>
      <c r="B13" s="62" t="s">
        <v>215</v>
      </c>
      <c r="C13" s="82" t="s">
        <v>64</v>
      </c>
      <c r="D13" s="62" t="s">
        <v>273</v>
      </c>
      <c r="E13" s="62" t="s">
        <v>266</v>
      </c>
      <c r="F13" s="62" t="s">
        <v>62</v>
      </c>
      <c r="G13" s="82" t="s">
        <v>193</v>
      </c>
      <c r="H13" s="62" t="s">
        <v>63</v>
      </c>
      <c r="I13" s="87">
        <v>0.17299999999999999</v>
      </c>
      <c r="J13" s="87">
        <v>0.17249999999999999</v>
      </c>
      <c r="K13" s="87">
        <v>0</v>
      </c>
      <c r="L13" s="87">
        <v>0</v>
      </c>
      <c r="M13" s="87">
        <v>0</v>
      </c>
    </row>
    <row r="14" spans="1:20" s="16" customFormat="1" ht="126.75" customHeight="1" thickBot="1" x14ac:dyDescent="0.4">
      <c r="A14" s="57" t="s">
        <v>2</v>
      </c>
      <c r="B14" s="68" t="s">
        <v>194</v>
      </c>
      <c r="C14" s="83" t="s">
        <v>64</v>
      </c>
      <c r="D14" s="68" t="s">
        <v>196</v>
      </c>
      <c r="E14" s="68" t="s">
        <v>197</v>
      </c>
      <c r="F14" s="83" t="s">
        <v>62</v>
      </c>
      <c r="G14" s="83" t="s">
        <v>198</v>
      </c>
      <c r="H14" s="68" t="s">
        <v>65</v>
      </c>
      <c r="I14" s="85">
        <v>0</v>
      </c>
      <c r="J14" s="85">
        <v>1</v>
      </c>
      <c r="K14" s="85">
        <v>0</v>
      </c>
      <c r="L14" s="195">
        <v>0</v>
      </c>
      <c r="M14" s="195">
        <v>0</v>
      </c>
      <c r="N14" s="18"/>
      <c r="O14" s="249"/>
      <c r="P14" s="249"/>
      <c r="Q14" s="249"/>
      <c r="R14" s="249"/>
      <c r="S14" s="249"/>
      <c r="T14" s="249"/>
    </row>
    <row r="15" spans="1:20" s="16" customFormat="1" ht="100.5" customHeight="1" thickBot="1" x14ac:dyDescent="0.4">
      <c r="A15" s="57" t="s">
        <v>38</v>
      </c>
      <c r="B15" s="25" t="s">
        <v>243</v>
      </c>
      <c r="C15" s="17" t="s">
        <v>60</v>
      </c>
      <c r="D15" s="25" t="s">
        <v>267</v>
      </c>
      <c r="E15" s="17" t="s">
        <v>268</v>
      </c>
      <c r="F15" s="17" t="s">
        <v>62</v>
      </c>
      <c r="G15" s="17" t="s">
        <v>66</v>
      </c>
      <c r="H15" s="17" t="s">
        <v>65</v>
      </c>
      <c r="I15" s="17">
        <v>0</v>
      </c>
      <c r="J15" s="75">
        <v>0.8</v>
      </c>
      <c r="K15" s="27">
        <v>0</v>
      </c>
      <c r="L15" s="193">
        <v>0</v>
      </c>
      <c r="M15" s="192">
        <v>0</v>
      </c>
      <c r="N15" s="18"/>
      <c r="O15" s="20"/>
      <c r="P15" s="20"/>
      <c r="Q15" s="20"/>
      <c r="R15" s="20"/>
      <c r="S15" s="20"/>
      <c r="T15" s="20"/>
    </row>
    <row r="16" spans="1:20" s="16" customFormat="1" ht="111" customHeight="1" thickBot="1" x14ac:dyDescent="0.4">
      <c r="A16" s="57" t="s">
        <v>39</v>
      </c>
      <c r="B16" s="25" t="s">
        <v>244</v>
      </c>
      <c r="C16" s="17" t="s">
        <v>60</v>
      </c>
      <c r="D16" s="25" t="s">
        <v>245</v>
      </c>
      <c r="E16" s="17" t="s">
        <v>246</v>
      </c>
      <c r="F16" s="17" t="s">
        <v>62</v>
      </c>
      <c r="G16" s="17" t="s">
        <v>66</v>
      </c>
      <c r="H16" s="17" t="s">
        <v>65</v>
      </c>
      <c r="I16" s="84">
        <v>0</v>
      </c>
      <c r="J16" s="75">
        <v>0.8</v>
      </c>
      <c r="K16" s="76">
        <v>0</v>
      </c>
      <c r="L16" s="194">
        <v>0</v>
      </c>
      <c r="M16" s="199">
        <v>0</v>
      </c>
      <c r="N16" s="19"/>
      <c r="O16" s="250"/>
      <c r="P16" s="251"/>
      <c r="Q16" s="251"/>
      <c r="R16" s="251"/>
      <c r="S16" s="251"/>
      <c r="T16" s="251"/>
    </row>
    <row r="17" spans="1:13" s="16" customFormat="1" ht="73.5" customHeight="1" x14ac:dyDescent="0.35">
      <c r="A17" s="88" t="s">
        <v>3</v>
      </c>
      <c r="B17" s="67" t="s">
        <v>144</v>
      </c>
      <c r="C17" s="81" t="s">
        <v>64</v>
      </c>
      <c r="D17" s="81" t="s">
        <v>213</v>
      </c>
      <c r="E17" s="81" t="s">
        <v>214</v>
      </c>
      <c r="F17" s="81" t="s">
        <v>62</v>
      </c>
      <c r="G17" s="81" t="s">
        <v>66</v>
      </c>
      <c r="H17" s="81" t="s">
        <v>65</v>
      </c>
      <c r="I17" s="78">
        <v>0</v>
      </c>
      <c r="J17" s="78">
        <v>0.1</v>
      </c>
      <c r="K17" s="99">
        <v>-0.25925925929999999</v>
      </c>
      <c r="L17" s="99">
        <v>4.6295999999999997E-2</v>
      </c>
      <c r="M17" s="99">
        <v>4.6300000000000001E-2</v>
      </c>
    </row>
    <row r="18" spans="1:13" s="16" customFormat="1" ht="87" customHeight="1" x14ac:dyDescent="0.35">
      <c r="A18" s="89" t="s">
        <v>4</v>
      </c>
      <c r="B18" s="90" t="s">
        <v>160</v>
      </c>
      <c r="C18" s="91" t="s">
        <v>64</v>
      </c>
      <c r="D18" s="90" t="s">
        <v>211</v>
      </c>
      <c r="E18" s="91" t="s">
        <v>212</v>
      </c>
      <c r="F18" s="91" t="s">
        <v>62</v>
      </c>
      <c r="G18" s="91" t="s">
        <v>66</v>
      </c>
      <c r="H18" s="91" t="s">
        <v>65</v>
      </c>
      <c r="I18" s="92">
        <v>0</v>
      </c>
      <c r="J18" s="93">
        <v>0.9</v>
      </c>
      <c r="K18" s="92">
        <v>1</v>
      </c>
      <c r="L18" s="196">
        <v>1</v>
      </c>
      <c r="M18" s="200">
        <v>1</v>
      </c>
    </row>
    <row r="19" spans="1:13" ht="82.5" customHeight="1" x14ac:dyDescent="0.25">
      <c r="A19" s="89" t="s">
        <v>21</v>
      </c>
      <c r="B19" s="90" t="s">
        <v>247</v>
      </c>
      <c r="C19" s="91" t="s">
        <v>64</v>
      </c>
      <c r="D19" s="90" t="s">
        <v>248</v>
      </c>
      <c r="E19" s="91" t="s">
        <v>277</v>
      </c>
      <c r="F19" s="91" t="s">
        <v>67</v>
      </c>
      <c r="G19" s="91" t="s">
        <v>66</v>
      </c>
      <c r="H19" s="91" t="s">
        <v>65</v>
      </c>
      <c r="I19" s="91">
        <v>0</v>
      </c>
      <c r="J19" s="105">
        <v>20</v>
      </c>
      <c r="K19" s="106">
        <v>100</v>
      </c>
      <c r="L19" s="196">
        <v>0.33329999999999999</v>
      </c>
      <c r="M19" s="200">
        <v>0.33329999999999999</v>
      </c>
    </row>
    <row r="20" spans="1:13" ht="136.5" customHeight="1" x14ac:dyDescent="0.25">
      <c r="A20" s="89" t="s">
        <v>22</v>
      </c>
      <c r="B20" s="90" t="s">
        <v>145</v>
      </c>
      <c r="C20" s="91" t="s">
        <v>60</v>
      </c>
      <c r="D20" s="90" t="s">
        <v>269</v>
      </c>
      <c r="E20" s="91" t="s">
        <v>210</v>
      </c>
      <c r="F20" s="91" t="s">
        <v>62</v>
      </c>
      <c r="G20" s="91" t="s">
        <v>66</v>
      </c>
      <c r="H20" s="91" t="s">
        <v>65</v>
      </c>
      <c r="I20" s="94">
        <v>0</v>
      </c>
      <c r="J20" s="95">
        <v>0.2</v>
      </c>
      <c r="K20" s="94">
        <v>0</v>
      </c>
      <c r="L20" s="95">
        <v>1.4285000000000001</v>
      </c>
      <c r="M20" s="197">
        <v>1.4285000000000001</v>
      </c>
    </row>
    <row r="21" spans="1:13" ht="72" customHeight="1" thickBot="1" x14ac:dyDescent="0.3">
      <c r="A21" s="96" t="s">
        <v>139</v>
      </c>
      <c r="B21" s="97" t="s">
        <v>217</v>
      </c>
      <c r="C21" s="98" t="s">
        <v>60</v>
      </c>
      <c r="D21" s="97" t="s">
        <v>209</v>
      </c>
      <c r="E21" s="91" t="s">
        <v>218</v>
      </c>
      <c r="F21" s="91" t="s">
        <v>62</v>
      </c>
      <c r="G21" s="91" t="s">
        <v>66</v>
      </c>
      <c r="H21" s="91" t="s">
        <v>65</v>
      </c>
      <c r="I21" s="94">
        <v>0</v>
      </c>
      <c r="J21" s="95">
        <v>1</v>
      </c>
      <c r="K21" s="94">
        <v>0.57140000000000002</v>
      </c>
      <c r="L21" s="95">
        <v>1</v>
      </c>
      <c r="M21" s="197">
        <v>0.64059999999999995</v>
      </c>
    </row>
    <row r="22" spans="1:13" ht="105.75" thickBot="1" x14ac:dyDescent="0.3">
      <c r="A22" s="266" t="s">
        <v>75</v>
      </c>
      <c r="B22" s="67" t="s">
        <v>73</v>
      </c>
      <c r="C22" s="69" t="s">
        <v>64</v>
      </c>
      <c r="D22" s="67" t="s">
        <v>208</v>
      </c>
      <c r="E22" s="67" t="s">
        <v>92</v>
      </c>
      <c r="F22" s="69" t="s">
        <v>62</v>
      </c>
      <c r="G22" s="69" t="s">
        <v>66</v>
      </c>
      <c r="H22" s="78" t="s">
        <v>65</v>
      </c>
      <c r="I22" s="99">
        <v>0.42109999999999997</v>
      </c>
      <c r="J22" s="99">
        <v>0.5</v>
      </c>
      <c r="K22" s="78">
        <v>0</v>
      </c>
      <c r="L22" s="99">
        <v>0.25</v>
      </c>
      <c r="M22" s="99">
        <v>0.25</v>
      </c>
    </row>
    <row r="23" spans="1:13" ht="90.75" thickBot="1" x14ac:dyDescent="0.3">
      <c r="A23" s="267"/>
      <c r="B23" s="67" t="s">
        <v>278</v>
      </c>
      <c r="C23" s="69" t="s">
        <v>60</v>
      </c>
      <c r="D23" s="67" t="s">
        <v>252</v>
      </c>
      <c r="E23" s="67" t="s">
        <v>279</v>
      </c>
      <c r="F23" s="69" t="s">
        <v>62</v>
      </c>
      <c r="G23" s="69" t="s">
        <v>66</v>
      </c>
      <c r="H23" s="78" t="s">
        <v>65</v>
      </c>
      <c r="I23" s="78">
        <v>0</v>
      </c>
      <c r="J23" s="215">
        <v>0.04</v>
      </c>
      <c r="K23" s="214">
        <v>-36.065600000000003</v>
      </c>
      <c r="L23" s="214">
        <v>-1.6393</v>
      </c>
      <c r="M23" s="214">
        <v>-1.6393</v>
      </c>
    </row>
    <row r="24" spans="1:13" ht="78.75" customHeight="1" thickBot="1" x14ac:dyDescent="0.3">
      <c r="A24" s="56" t="s">
        <v>5</v>
      </c>
      <c r="B24" s="25" t="s">
        <v>82</v>
      </c>
      <c r="C24" s="17" t="s">
        <v>64</v>
      </c>
      <c r="D24" s="25" t="s">
        <v>96</v>
      </c>
      <c r="E24" s="17" t="s">
        <v>93</v>
      </c>
      <c r="F24" s="17" t="s">
        <v>62</v>
      </c>
      <c r="G24" s="17" t="s">
        <v>66</v>
      </c>
      <c r="H24" s="17" t="s">
        <v>65</v>
      </c>
      <c r="I24" s="76">
        <v>0.11</v>
      </c>
      <c r="J24" s="75">
        <v>0.1</v>
      </c>
      <c r="K24" s="76">
        <v>0</v>
      </c>
      <c r="L24" s="194">
        <v>0</v>
      </c>
      <c r="M24" s="199">
        <v>0</v>
      </c>
    </row>
    <row r="25" spans="1:13" ht="70.5" customHeight="1" thickBot="1" x14ac:dyDescent="0.3">
      <c r="A25" s="61"/>
      <c r="B25" s="25" t="s">
        <v>253</v>
      </c>
      <c r="C25" s="17" t="s">
        <v>64</v>
      </c>
      <c r="D25" s="25" t="s">
        <v>221</v>
      </c>
      <c r="E25" s="17" t="s">
        <v>270</v>
      </c>
      <c r="F25" s="17" t="s">
        <v>62</v>
      </c>
      <c r="G25" s="17" t="s">
        <v>66</v>
      </c>
      <c r="H25" s="17" t="s">
        <v>65</v>
      </c>
      <c r="I25" s="27">
        <v>0</v>
      </c>
      <c r="J25" s="47">
        <v>0.02</v>
      </c>
      <c r="K25" s="192">
        <v>8.5099999999999995E-2</v>
      </c>
      <c r="L25" s="193">
        <v>0.12770000000000001</v>
      </c>
      <c r="M25" s="192">
        <v>6.3799999999999996E-2</v>
      </c>
    </row>
    <row r="26" spans="1:13" ht="57.75" thickBot="1" x14ac:dyDescent="0.3">
      <c r="A26" s="56" t="s">
        <v>26</v>
      </c>
      <c r="B26" s="25" t="s">
        <v>83</v>
      </c>
      <c r="C26" s="17" t="s">
        <v>64</v>
      </c>
      <c r="D26" s="25" t="s">
        <v>95</v>
      </c>
      <c r="E26" s="17" t="s">
        <v>94</v>
      </c>
      <c r="F26" s="17" t="s">
        <v>62</v>
      </c>
      <c r="G26" s="17" t="s">
        <v>66</v>
      </c>
      <c r="H26" s="17" t="s">
        <v>65</v>
      </c>
      <c r="I26" s="76">
        <v>0.26</v>
      </c>
      <c r="J26" s="75">
        <v>0.3</v>
      </c>
      <c r="K26" s="199">
        <v>0.25</v>
      </c>
      <c r="L26" s="194">
        <v>0.25</v>
      </c>
      <c r="M26" s="199">
        <v>0.25</v>
      </c>
    </row>
    <row r="27" spans="1:13" ht="72" thickBot="1" x14ac:dyDescent="0.3">
      <c r="A27" s="61"/>
      <c r="B27" s="25" t="s">
        <v>254</v>
      </c>
      <c r="C27" s="17" t="s">
        <v>64</v>
      </c>
      <c r="D27" s="25" t="s">
        <v>222</v>
      </c>
      <c r="E27" s="17" t="s">
        <v>255</v>
      </c>
      <c r="F27" s="17" t="s">
        <v>62</v>
      </c>
      <c r="G27" s="17" t="s">
        <v>66</v>
      </c>
      <c r="H27" s="17" t="s">
        <v>65</v>
      </c>
      <c r="I27" s="27">
        <v>0</v>
      </c>
      <c r="J27" s="47">
        <v>0.1</v>
      </c>
      <c r="K27" s="192">
        <v>0.17019999999999999</v>
      </c>
      <c r="L27" s="193">
        <v>0.21279999999999999</v>
      </c>
      <c r="M27" s="192">
        <v>2.1299999999999999E-2</v>
      </c>
    </row>
    <row r="28" spans="1:13" ht="84" customHeight="1" thickBot="1" x14ac:dyDescent="0.3">
      <c r="A28" s="56" t="s">
        <v>27</v>
      </c>
      <c r="B28" s="25" t="s">
        <v>84</v>
      </c>
      <c r="C28" s="17" t="s">
        <v>64</v>
      </c>
      <c r="D28" s="25" t="s">
        <v>98</v>
      </c>
      <c r="E28" s="17" t="s">
        <v>97</v>
      </c>
      <c r="F28" s="17" t="s">
        <v>62</v>
      </c>
      <c r="G28" s="17" t="s">
        <v>66</v>
      </c>
      <c r="H28" s="17" t="s">
        <v>65</v>
      </c>
      <c r="I28" s="76">
        <v>0</v>
      </c>
      <c r="J28" s="75">
        <v>0.12</v>
      </c>
      <c r="K28" s="199">
        <v>0</v>
      </c>
      <c r="L28" s="194">
        <v>0</v>
      </c>
      <c r="M28" s="199">
        <v>0</v>
      </c>
    </row>
    <row r="29" spans="1:13" ht="84.75" customHeight="1" thickBot="1" x14ac:dyDescent="0.3">
      <c r="A29" s="61"/>
      <c r="B29" s="25" t="s">
        <v>271</v>
      </c>
      <c r="C29" s="17" t="s">
        <v>64</v>
      </c>
      <c r="D29" s="25" t="s">
        <v>226</v>
      </c>
      <c r="E29" s="17" t="s">
        <v>272</v>
      </c>
      <c r="F29" s="17" t="s">
        <v>62</v>
      </c>
      <c r="G29" s="17" t="s">
        <v>66</v>
      </c>
      <c r="H29" s="17" t="s">
        <v>65</v>
      </c>
      <c r="I29" s="27">
        <v>0</v>
      </c>
      <c r="J29" s="47">
        <v>0.02</v>
      </c>
      <c r="K29" s="192">
        <v>0</v>
      </c>
      <c r="L29" s="193">
        <v>0</v>
      </c>
      <c r="M29" s="192">
        <v>0</v>
      </c>
    </row>
    <row r="30" spans="1:13" ht="81.75" customHeight="1" thickBot="1" x14ac:dyDescent="0.3">
      <c r="A30" s="56" t="s">
        <v>28</v>
      </c>
      <c r="B30" s="25" t="s">
        <v>85</v>
      </c>
      <c r="C30" s="17" t="s">
        <v>64</v>
      </c>
      <c r="D30" s="25" t="s">
        <v>104</v>
      </c>
      <c r="E30" s="17" t="s">
        <v>99</v>
      </c>
      <c r="F30" s="17" t="s">
        <v>62</v>
      </c>
      <c r="G30" s="17" t="s">
        <v>66</v>
      </c>
      <c r="H30" s="17" t="s">
        <v>65</v>
      </c>
      <c r="I30" s="76">
        <v>0</v>
      </c>
      <c r="J30" s="75">
        <v>0.01</v>
      </c>
      <c r="K30" s="199">
        <v>0</v>
      </c>
      <c r="L30" s="194">
        <v>0</v>
      </c>
      <c r="M30" s="199">
        <v>0</v>
      </c>
    </row>
    <row r="31" spans="1:13" ht="70.5" customHeight="1" thickBot="1" x14ac:dyDescent="0.3">
      <c r="A31" s="61"/>
      <c r="B31" s="25" t="s">
        <v>227</v>
      </c>
      <c r="C31" s="17" t="s">
        <v>64</v>
      </c>
      <c r="D31" s="25" t="s">
        <v>230</v>
      </c>
      <c r="E31" s="17" t="s">
        <v>256</v>
      </c>
      <c r="F31" s="17" t="s">
        <v>62</v>
      </c>
      <c r="G31" s="17" t="s">
        <v>66</v>
      </c>
      <c r="H31" s="17" t="s">
        <v>65</v>
      </c>
      <c r="I31" s="27">
        <v>0</v>
      </c>
      <c r="J31" s="47">
        <v>0.16</v>
      </c>
      <c r="K31" s="192">
        <v>0.25530000000000003</v>
      </c>
      <c r="L31" s="193">
        <v>0.31909999999999999</v>
      </c>
      <c r="M31" s="192">
        <v>0.10639999999999999</v>
      </c>
    </row>
    <row r="32" spans="1:13" ht="81.75" customHeight="1" thickBot="1" x14ac:dyDescent="0.3">
      <c r="A32" s="271" t="s">
        <v>29</v>
      </c>
      <c r="B32" s="25" t="s">
        <v>86</v>
      </c>
      <c r="C32" s="17" t="s">
        <v>64</v>
      </c>
      <c r="D32" s="25" t="s">
        <v>101</v>
      </c>
      <c r="E32" s="17" t="s">
        <v>100</v>
      </c>
      <c r="F32" s="17" t="s">
        <v>62</v>
      </c>
      <c r="G32" s="17" t="s">
        <v>66</v>
      </c>
      <c r="H32" s="17" t="s">
        <v>65</v>
      </c>
      <c r="I32" s="76">
        <v>0</v>
      </c>
      <c r="J32" s="75">
        <v>0.01</v>
      </c>
      <c r="K32" s="199">
        <v>0</v>
      </c>
      <c r="L32" s="194">
        <v>0</v>
      </c>
      <c r="M32" s="199">
        <v>0</v>
      </c>
    </row>
    <row r="33" spans="1:14" ht="84.75" customHeight="1" thickBot="1" x14ac:dyDescent="0.3">
      <c r="A33" s="272"/>
      <c r="B33" s="25" t="s">
        <v>228</v>
      </c>
      <c r="C33" s="17" t="s">
        <v>60</v>
      </c>
      <c r="D33" s="25" t="s">
        <v>229</v>
      </c>
      <c r="E33" s="17" t="s">
        <v>257</v>
      </c>
      <c r="F33" s="17" t="s">
        <v>62</v>
      </c>
      <c r="G33" s="17" t="s">
        <v>66</v>
      </c>
      <c r="H33" s="17" t="s">
        <v>65</v>
      </c>
      <c r="I33" s="27">
        <v>0</v>
      </c>
      <c r="J33" s="47">
        <v>0.02</v>
      </c>
      <c r="K33" s="192">
        <v>2.1299999999999999E-2</v>
      </c>
      <c r="L33" s="193">
        <v>2.1299999999999999E-2</v>
      </c>
      <c r="M33" s="192">
        <v>0</v>
      </c>
    </row>
    <row r="34" spans="1:14" ht="108.75" customHeight="1" thickBot="1" x14ac:dyDescent="0.3">
      <c r="A34" s="264" t="s">
        <v>76</v>
      </c>
      <c r="B34" s="25" t="s">
        <v>81</v>
      </c>
      <c r="C34" s="17" t="s">
        <v>64</v>
      </c>
      <c r="D34" s="25" t="s">
        <v>103</v>
      </c>
      <c r="E34" s="17" t="s">
        <v>102</v>
      </c>
      <c r="F34" s="17" t="s">
        <v>62</v>
      </c>
      <c r="G34" s="17" t="s">
        <v>66</v>
      </c>
      <c r="H34" s="17" t="s">
        <v>65</v>
      </c>
      <c r="I34" s="76">
        <v>0</v>
      </c>
      <c r="J34" s="75">
        <v>0.1</v>
      </c>
      <c r="K34" s="199">
        <v>0</v>
      </c>
      <c r="L34" s="194">
        <v>0</v>
      </c>
      <c r="M34" s="199">
        <v>0</v>
      </c>
    </row>
    <row r="35" spans="1:14" ht="85.5" customHeight="1" thickBot="1" x14ac:dyDescent="0.3">
      <c r="A35" s="265"/>
      <c r="B35" s="25" t="s">
        <v>231</v>
      </c>
      <c r="C35" s="17" t="s">
        <v>64</v>
      </c>
      <c r="D35" s="25" t="s">
        <v>232</v>
      </c>
      <c r="E35" s="17" t="s">
        <v>258</v>
      </c>
      <c r="F35" s="17" t="s">
        <v>62</v>
      </c>
      <c r="G35" s="17" t="s">
        <v>66</v>
      </c>
      <c r="H35" s="17" t="s">
        <v>65</v>
      </c>
      <c r="I35" s="27">
        <v>0</v>
      </c>
      <c r="J35" s="47">
        <v>0.06</v>
      </c>
      <c r="K35" s="192">
        <v>0</v>
      </c>
      <c r="L35" s="193">
        <v>0</v>
      </c>
      <c r="M35" s="192">
        <v>0</v>
      </c>
    </row>
    <row r="36" spans="1:14" ht="88.5" customHeight="1" thickBot="1" x14ac:dyDescent="0.3">
      <c r="A36" s="266" t="s">
        <v>70</v>
      </c>
      <c r="B36" s="67" t="s">
        <v>79</v>
      </c>
      <c r="C36" s="69" t="s">
        <v>64</v>
      </c>
      <c r="D36" s="67" t="s">
        <v>207</v>
      </c>
      <c r="E36" s="67" t="s">
        <v>105</v>
      </c>
      <c r="F36" s="69" t="s">
        <v>62</v>
      </c>
      <c r="G36" s="69" t="s">
        <v>66</v>
      </c>
      <c r="H36" s="78" t="s">
        <v>63</v>
      </c>
      <c r="I36" s="78">
        <v>0.55969999999999998</v>
      </c>
      <c r="J36" s="78">
        <v>0.48</v>
      </c>
      <c r="K36" s="78">
        <v>0.75</v>
      </c>
      <c r="L36" s="99">
        <v>0.75</v>
      </c>
      <c r="M36" s="99">
        <v>0.75</v>
      </c>
    </row>
    <row r="37" spans="1:14" ht="90.75" thickBot="1" x14ac:dyDescent="0.3">
      <c r="A37" s="267"/>
      <c r="B37" s="67" t="s">
        <v>275</v>
      </c>
      <c r="C37" s="69" t="s">
        <v>64</v>
      </c>
      <c r="D37" s="67" t="s">
        <v>274</v>
      </c>
      <c r="E37" s="67" t="s">
        <v>276</v>
      </c>
      <c r="F37" s="69" t="s">
        <v>62</v>
      </c>
      <c r="G37" s="69" t="s">
        <v>66</v>
      </c>
      <c r="H37" s="78" t="s">
        <v>65</v>
      </c>
      <c r="I37" s="78">
        <v>0</v>
      </c>
      <c r="J37" s="78">
        <v>0.02</v>
      </c>
      <c r="K37" s="78">
        <v>0</v>
      </c>
      <c r="L37" s="99">
        <v>-0.73450000000000004</v>
      </c>
      <c r="M37" s="99">
        <v>-0.93030000000000002</v>
      </c>
    </row>
    <row r="38" spans="1:14" ht="100.5" thickBot="1" x14ac:dyDescent="0.3">
      <c r="A38" s="264" t="s">
        <v>15</v>
      </c>
      <c r="B38" s="25" t="s">
        <v>80</v>
      </c>
      <c r="C38" s="17" t="s">
        <v>64</v>
      </c>
      <c r="D38" s="25" t="s">
        <v>106</v>
      </c>
      <c r="E38" s="17" t="s">
        <v>107</v>
      </c>
      <c r="F38" s="17" t="s">
        <v>62</v>
      </c>
      <c r="G38" s="17" t="s">
        <v>66</v>
      </c>
      <c r="H38" s="17" t="s">
        <v>63</v>
      </c>
      <c r="I38" s="27">
        <v>0.55969999999999998</v>
      </c>
      <c r="J38" s="47">
        <v>0.45</v>
      </c>
      <c r="K38" s="192">
        <v>0</v>
      </c>
      <c r="L38" s="193">
        <v>0.75</v>
      </c>
      <c r="M38" s="192">
        <v>0.75</v>
      </c>
    </row>
    <row r="39" spans="1:14" ht="101.25" customHeight="1" thickBot="1" x14ac:dyDescent="0.3">
      <c r="A39" s="265"/>
      <c r="B39" s="25" t="s">
        <v>233</v>
      </c>
      <c r="C39" s="17" t="s">
        <v>64</v>
      </c>
      <c r="D39" s="25" t="s">
        <v>234</v>
      </c>
      <c r="E39" s="17" t="s">
        <v>259</v>
      </c>
      <c r="F39" s="17" t="s">
        <v>62</v>
      </c>
      <c r="G39" s="17" t="s">
        <v>66</v>
      </c>
      <c r="H39" s="17" t="s">
        <v>65</v>
      </c>
      <c r="I39" s="27">
        <v>0</v>
      </c>
      <c r="J39" s="47">
        <v>0.31</v>
      </c>
      <c r="K39" s="192">
        <v>0.21279999999999999</v>
      </c>
      <c r="L39" s="193">
        <v>0.51060000000000005</v>
      </c>
      <c r="M39" s="192">
        <v>0.51060000000000005</v>
      </c>
    </row>
    <row r="40" spans="1:14" ht="72" thickBot="1" x14ac:dyDescent="0.3">
      <c r="A40" s="57" t="s">
        <v>32</v>
      </c>
      <c r="B40" s="25" t="s">
        <v>235</v>
      </c>
      <c r="C40" s="17" t="s">
        <v>64</v>
      </c>
      <c r="D40" s="25" t="s">
        <v>236</v>
      </c>
      <c r="E40" s="17" t="s">
        <v>263</v>
      </c>
      <c r="F40" s="17" t="s">
        <v>62</v>
      </c>
      <c r="G40" s="17" t="s">
        <v>66</v>
      </c>
      <c r="H40" s="17" t="s">
        <v>65</v>
      </c>
      <c r="I40" s="27">
        <v>0</v>
      </c>
      <c r="J40" s="47">
        <v>0.04</v>
      </c>
      <c r="K40" s="192">
        <v>6.3799999999999996E-2</v>
      </c>
      <c r="L40" s="193">
        <v>6.3799999999999996E-2</v>
      </c>
      <c r="M40" s="192">
        <v>6.3799999999999996E-2</v>
      </c>
    </row>
    <row r="41" spans="1:14" ht="57.75" thickBot="1" x14ac:dyDescent="0.3">
      <c r="A41" s="57" t="s">
        <v>33</v>
      </c>
      <c r="B41" s="25" t="s">
        <v>240</v>
      </c>
      <c r="C41" s="17" t="s">
        <v>64</v>
      </c>
      <c r="D41" s="25" t="s">
        <v>237</v>
      </c>
      <c r="E41" s="17" t="s">
        <v>260</v>
      </c>
      <c r="F41" s="17" t="s">
        <v>62</v>
      </c>
      <c r="G41" s="17" t="s">
        <v>66</v>
      </c>
      <c r="H41" s="17" t="s">
        <v>65</v>
      </c>
      <c r="I41" s="27">
        <v>0</v>
      </c>
      <c r="J41" s="47">
        <v>0.02</v>
      </c>
      <c r="K41" s="192">
        <v>2.1299999999999999E-2</v>
      </c>
      <c r="L41" s="193">
        <v>4.2599999999999999E-2</v>
      </c>
      <c r="M41" s="192">
        <v>4.2599999999999999E-2</v>
      </c>
    </row>
    <row r="42" spans="1:14" ht="72" thickBot="1" x14ac:dyDescent="0.3">
      <c r="A42" s="57" t="s">
        <v>34</v>
      </c>
      <c r="B42" s="25" t="s">
        <v>241</v>
      </c>
      <c r="C42" s="17" t="s">
        <v>64</v>
      </c>
      <c r="D42" s="25" t="s">
        <v>238</v>
      </c>
      <c r="E42" s="17" t="s">
        <v>261</v>
      </c>
      <c r="F42" s="17" t="s">
        <v>62</v>
      </c>
      <c r="G42" s="17" t="s">
        <v>66</v>
      </c>
      <c r="H42" s="17" t="s">
        <v>65</v>
      </c>
      <c r="I42" s="27">
        <v>0</v>
      </c>
      <c r="J42" s="47">
        <v>0.1</v>
      </c>
      <c r="K42" s="192">
        <v>2.1299999999999999E-2</v>
      </c>
      <c r="L42" s="193">
        <v>8.5099999999999995E-2</v>
      </c>
      <c r="M42" s="192">
        <v>8.5099999999999995E-2</v>
      </c>
      <c r="N42" s="79"/>
    </row>
    <row r="43" spans="1:14" ht="144" customHeight="1" thickBot="1" x14ac:dyDescent="0.3">
      <c r="A43" s="57" t="s">
        <v>35</v>
      </c>
      <c r="B43" s="25" t="s">
        <v>242</v>
      </c>
      <c r="C43" s="17" t="s">
        <v>60</v>
      </c>
      <c r="D43" s="25" t="s">
        <v>239</v>
      </c>
      <c r="E43" s="17" t="s">
        <v>262</v>
      </c>
      <c r="F43" s="17" t="s">
        <v>62</v>
      </c>
      <c r="G43" s="17" t="s">
        <v>66</v>
      </c>
      <c r="H43" s="17" t="s">
        <v>65</v>
      </c>
      <c r="I43" s="27">
        <v>0</v>
      </c>
      <c r="J43" s="47">
        <v>0.31</v>
      </c>
      <c r="K43" s="192">
        <v>0.23400000000000001</v>
      </c>
      <c r="L43" s="193">
        <v>0.36170000000000002</v>
      </c>
      <c r="M43" s="192">
        <v>0.36170000000000002</v>
      </c>
    </row>
    <row r="44" spans="1:14" ht="67.5" customHeight="1" thickBot="1" x14ac:dyDescent="0.3">
      <c r="A44" s="80" t="s">
        <v>71</v>
      </c>
      <c r="B44" s="67" t="s">
        <v>264</v>
      </c>
      <c r="C44" s="69" t="s">
        <v>64</v>
      </c>
      <c r="D44" s="67" t="s">
        <v>205</v>
      </c>
      <c r="E44" s="67" t="s">
        <v>206</v>
      </c>
      <c r="F44" s="67" t="s">
        <v>62</v>
      </c>
      <c r="G44" s="69" t="s">
        <v>66</v>
      </c>
      <c r="H44" s="67" t="s">
        <v>65</v>
      </c>
      <c r="I44" s="78">
        <v>0</v>
      </c>
      <c r="J44" s="78">
        <v>0.2</v>
      </c>
      <c r="K44" s="78">
        <v>0.6</v>
      </c>
      <c r="L44" s="99">
        <v>-0.26669999999999999</v>
      </c>
      <c r="M44" s="99">
        <v>0.26669999999999999</v>
      </c>
    </row>
    <row r="45" spans="1:14" ht="51.75" customHeight="1" thickBot="1" x14ac:dyDescent="0.3">
      <c r="A45" s="57" t="s">
        <v>91</v>
      </c>
      <c r="B45" s="25" t="s">
        <v>147</v>
      </c>
      <c r="C45" s="17" t="s">
        <v>64</v>
      </c>
      <c r="D45" s="25" t="s">
        <v>203</v>
      </c>
      <c r="E45" s="17" t="s">
        <v>219</v>
      </c>
      <c r="F45" s="17" t="s">
        <v>62</v>
      </c>
      <c r="G45" s="17" t="s">
        <v>66</v>
      </c>
      <c r="H45" s="17" t="s">
        <v>65</v>
      </c>
      <c r="I45" s="27">
        <v>0</v>
      </c>
      <c r="J45" s="47">
        <v>0.9</v>
      </c>
      <c r="K45" s="192">
        <v>0.3478</v>
      </c>
      <c r="L45" s="193">
        <v>0.2727</v>
      </c>
      <c r="M45" s="192">
        <v>0.2727</v>
      </c>
    </row>
    <row r="46" spans="1:14" ht="68.25" customHeight="1" thickBot="1" x14ac:dyDescent="0.3">
      <c r="A46" s="57" t="s">
        <v>150</v>
      </c>
      <c r="B46" s="25" t="s">
        <v>184</v>
      </c>
      <c r="C46" s="17" t="s">
        <v>64</v>
      </c>
      <c r="D46" s="25" t="s">
        <v>204</v>
      </c>
      <c r="E46" s="17" t="s">
        <v>202</v>
      </c>
      <c r="F46" s="17" t="s">
        <v>62</v>
      </c>
      <c r="G46" s="17" t="s">
        <v>66</v>
      </c>
      <c r="H46" s="17" t="s">
        <v>65</v>
      </c>
      <c r="I46" s="27">
        <v>0</v>
      </c>
      <c r="J46" s="47">
        <v>0.7</v>
      </c>
      <c r="K46" s="192">
        <v>0.38890000000000002</v>
      </c>
      <c r="L46" s="193">
        <v>0.86950000000000005</v>
      </c>
      <c r="M46" s="192">
        <v>0.86950000000000005</v>
      </c>
    </row>
    <row r="47" spans="1:14" ht="69" customHeight="1" thickBot="1" x14ac:dyDescent="0.3">
      <c r="A47" s="80" t="s">
        <v>42</v>
      </c>
      <c r="B47" s="67" t="s">
        <v>249</v>
      </c>
      <c r="C47" s="69" t="s">
        <v>64</v>
      </c>
      <c r="D47" s="67" t="s">
        <v>250</v>
      </c>
      <c r="E47" s="67" t="s">
        <v>251</v>
      </c>
      <c r="F47" s="67" t="s">
        <v>62</v>
      </c>
      <c r="G47" s="67" t="s">
        <v>66</v>
      </c>
      <c r="H47" s="67" t="s">
        <v>65</v>
      </c>
      <c r="I47" s="78">
        <v>0</v>
      </c>
      <c r="J47" s="78">
        <v>1</v>
      </c>
      <c r="K47" s="78">
        <v>0</v>
      </c>
      <c r="L47" s="99">
        <v>0.88239999999999996</v>
      </c>
      <c r="M47" s="99">
        <v>0.88239999999999996</v>
      </c>
    </row>
    <row r="48" spans="1:14" ht="75" customHeight="1" thickBot="1" x14ac:dyDescent="0.3">
      <c r="A48" s="57" t="s">
        <v>72</v>
      </c>
      <c r="B48" s="25" t="s">
        <v>90</v>
      </c>
      <c r="C48" s="17" t="s">
        <v>64</v>
      </c>
      <c r="D48" s="25" t="s">
        <v>201</v>
      </c>
      <c r="E48" s="17" t="s">
        <v>108</v>
      </c>
      <c r="F48" s="17" t="s">
        <v>62</v>
      </c>
      <c r="G48" s="17" t="s">
        <v>66</v>
      </c>
      <c r="H48" s="17" t="s">
        <v>63</v>
      </c>
      <c r="I48" s="192">
        <v>1.9199999999999998E-2</v>
      </c>
      <c r="J48" s="77">
        <v>0.02</v>
      </c>
      <c r="K48" s="27">
        <v>0</v>
      </c>
      <c r="L48" s="193">
        <v>0</v>
      </c>
      <c r="M48" s="192">
        <v>0</v>
      </c>
    </row>
    <row r="49" spans="1:13" ht="69" customHeight="1" thickBot="1" x14ac:dyDescent="0.3">
      <c r="A49" s="57" t="s">
        <v>89</v>
      </c>
      <c r="B49" s="25" t="s">
        <v>191</v>
      </c>
      <c r="C49" s="17" t="s">
        <v>64</v>
      </c>
      <c r="D49" s="25" t="s">
        <v>199</v>
      </c>
      <c r="E49" s="17" t="s">
        <v>200</v>
      </c>
      <c r="F49" s="17" t="s">
        <v>62</v>
      </c>
      <c r="G49" s="17" t="s">
        <v>198</v>
      </c>
      <c r="H49" s="17" t="s">
        <v>65</v>
      </c>
      <c r="I49" s="27">
        <v>0</v>
      </c>
      <c r="J49" s="47">
        <v>1</v>
      </c>
      <c r="K49" s="27">
        <v>0</v>
      </c>
      <c r="L49" s="193">
        <v>0</v>
      </c>
      <c r="M49" s="192">
        <v>0</v>
      </c>
    </row>
    <row r="56" spans="1:13" ht="41.25" customHeight="1" x14ac:dyDescent="0.25"/>
  </sheetData>
  <mergeCells count="17">
    <mergeCell ref="A38:A39"/>
    <mergeCell ref="A22:A23"/>
    <mergeCell ref="A1:M1"/>
    <mergeCell ref="A8:M8"/>
    <mergeCell ref="A2:M2"/>
    <mergeCell ref="A32:A33"/>
    <mergeCell ref="A36:A37"/>
    <mergeCell ref="A34:A35"/>
    <mergeCell ref="O14:T14"/>
    <mergeCell ref="O16:T16"/>
    <mergeCell ref="A7:M7"/>
    <mergeCell ref="A10:M10"/>
    <mergeCell ref="A3:M3"/>
    <mergeCell ref="A4:M4"/>
    <mergeCell ref="A5:M5"/>
    <mergeCell ref="A6:M6"/>
    <mergeCell ref="A9:M9"/>
  </mergeCells>
  <phoneticPr fontId="7" type="noConversion"/>
  <printOptions horizontalCentered="1"/>
  <pageMargins left="0.23622047244094491" right="0.15748031496062992" top="0.35433070866141736" bottom="0.35433070866141736" header="0.43307086614173229" footer="0.31496062992125984"/>
  <pageSetup scale="57" fitToHeight="5" orientation="landscape" r:id="rId1"/>
  <rowBreaks count="1" manualBreakCount="1">
    <brk id="35"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19028-5EBF-4A3D-B387-5931132918D8}">
  <dimension ref="B5:M58"/>
  <sheetViews>
    <sheetView topLeftCell="A18" zoomScale="85" zoomScaleNormal="85" workbookViewId="0">
      <selection activeCell="K54" sqref="K54"/>
    </sheetView>
  </sheetViews>
  <sheetFormatPr baseColWidth="10" defaultRowHeight="15" x14ac:dyDescent="0.25"/>
  <sheetData>
    <row r="5" spans="2:11" x14ac:dyDescent="0.25">
      <c r="B5" s="277" t="s">
        <v>282</v>
      </c>
      <c r="C5" s="277"/>
      <c r="D5" s="277"/>
      <c r="E5" s="277"/>
      <c r="H5" s="278" t="s">
        <v>284</v>
      </c>
      <c r="I5" s="278"/>
      <c r="J5" s="278"/>
      <c r="K5" s="278"/>
    </row>
    <row r="6" spans="2:11" x14ac:dyDescent="0.25">
      <c r="B6" s="277" t="s">
        <v>283</v>
      </c>
      <c r="C6" s="277"/>
      <c r="D6" s="277"/>
      <c r="E6" s="277"/>
      <c r="H6" s="277" t="s">
        <v>283</v>
      </c>
      <c r="I6" s="277"/>
      <c r="J6" s="277"/>
      <c r="K6" s="277"/>
    </row>
    <row r="7" spans="2:11" x14ac:dyDescent="0.25">
      <c r="B7" s="39" t="s">
        <v>125</v>
      </c>
      <c r="C7" s="39" t="s">
        <v>126</v>
      </c>
      <c r="D7" s="39" t="s">
        <v>127</v>
      </c>
      <c r="E7" s="39" t="s">
        <v>128</v>
      </c>
      <c r="H7" s="39" t="s">
        <v>125</v>
      </c>
      <c r="I7" s="39" t="s">
        <v>126</v>
      </c>
      <c r="J7" s="39" t="s">
        <v>127</v>
      </c>
      <c r="K7" s="39" t="s">
        <v>128</v>
      </c>
    </row>
    <row r="8" spans="2:11" x14ac:dyDescent="0.25">
      <c r="B8" s="128">
        <v>0</v>
      </c>
      <c r="C8" s="128">
        <v>0</v>
      </c>
      <c r="D8" s="128">
        <v>0</v>
      </c>
      <c r="E8" s="128"/>
      <c r="H8" s="128">
        <v>0</v>
      </c>
      <c r="I8" s="128">
        <v>1</v>
      </c>
      <c r="J8" s="128">
        <v>1</v>
      </c>
      <c r="K8" s="128"/>
    </row>
    <row r="9" spans="2:11" x14ac:dyDescent="0.25">
      <c r="B9" s="129">
        <f>+B8/5</f>
        <v>0</v>
      </c>
      <c r="C9" s="129">
        <f>+C8/5</f>
        <v>0</v>
      </c>
      <c r="D9" s="129">
        <f t="shared" ref="D9:E9" si="0">+D8/5</f>
        <v>0</v>
      </c>
      <c r="E9" s="129">
        <f t="shared" si="0"/>
        <v>0</v>
      </c>
      <c r="H9" s="129">
        <f>+H8/5</f>
        <v>0</v>
      </c>
      <c r="I9" s="129">
        <f>+I8/5</f>
        <v>0.2</v>
      </c>
      <c r="J9" s="129">
        <f t="shared" ref="J9" si="1">+J8/5</f>
        <v>0.2</v>
      </c>
      <c r="K9" s="129">
        <f t="shared" ref="K9" si="2">+K8/5</f>
        <v>0</v>
      </c>
    </row>
    <row r="13" spans="2:11" x14ac:dyDescent="0.25">
      <c r="B13" s="279" t="s">
        <v>293</v>
      </c>
      <c r="C13" s="280"/>
      <c r="D13" s="280"/>
      <c r="E13" s="280"/>
      <c r="F13" s="280"/>
      <c r="G13" s="280"/>
      <c r="H13" s="280"/>
      <c r="I13" s="280"/>
    </row>
    <row r="14" spans="2:11" ht="15.75" thickBot="1" x14ac:dyDescent="0.3">
      <c r="B14" s="279"/>
      <c r="C14" s="280"/>
      <c r="D14" s="280"/>
      <c r="E14" s="280"/>
      <c r="F14" s="280"/>
      <c r="G14" s="280"/>
      <c r="H14" s="280"/>
      <c r="I14" s="280"/>
    </row>
    <row r="15" spans="2:11" x14ac:dyDescent="0.25">
      <c r="B15" s="281" t="s">
        <v>125</v>
      </c>
      <c r="C15" s="282"/>
      <c r="D15" s="273" t="s">
        <v>126</v>
      </c>
      <c r="E15" s="274"/>
      <c r="F15" s="283" t="s">
        <v>127</v>
      </c>
      <c r="G15" s="282"/>
      <c r="H15" s="273" t="s">
        <v>128</v>
      </c>
      <c r="I15" s="274"/>
      <c r="J15" s="273" t="s">
        <v>312</v>
      </c>
      <c r="K15" s="274"/>
    </row>
    <row r="16" spans="2:11" x14ac:dyDescent="0.25">
      <c r="B16" s="130" t="s">
        <v>294</v>
      </c>
      <c r="C16" s="151">
        <v>2025</v>
      </c>
      <c r="D16" s="154" t="s">
        <v>294</v>
      </c>
      <c r="E16" s="155">
        <v>2025</v>
      </c>
      <c r="F16" s="153" t="s">
        <v>294</v>
      </c>
      <c r="G16" s="151">
        <v>2025</v>
      </c>
      <c r="H16" s="154" t="s">
        <v>294</v>
      </c>
      <c r="I16" s="155">
        <v>2025</v>
      </c>
      <c r="J16" s="154" t="s">
        <v>313</v>
      </c>
      <c r="K16" s="155">
        <v>2025</v>
      </c>
    </row>
    <row r="17" spans="2:13" x14ac:dyDescent="0.25">
      <c r="B17" s="128">
        <v>40</v>
      </c>
      <c r="C17" s="152">
        <v>108</v>
      </c>
      <c r="D17" s="210">
        <v>40</v>
      </c>
      <c r="E17" s="156">
        <v>108</v>
      </c>
      <c r="F17" s="209">
        <v>33</v>
      </c>
      <c r="G17" s="152">
        <v>108</v>
      </c>
      <c r="H17" s="211"/>
      <c r="I17" s="156">
        <v>108</v>
      </c>
      <c r="J17" s="212">
        <f>+B17+D17+F17</f>
        <v>113</v>
      </c>
      <c r="K17" s="213">
        <v>108</v>
      </c>
    </row>
    <row r="18" spans="2:13" ht="15.75" thickBot="1" x14ac:dyDescent="0.3">
      <c r="B18" s="291">
        <f>((B17/C17)-1)*100</f>
        <v>-62.962962962962962</v>
      </c>
      <c r="C18" s="292"/>
      <c r="D18" s="275">
        <f>((D17/E17)-1)*100</f>
        <v>-62.962962962962962</v>
      </c>
      <c r="E18" s="276"/>
      <c r="F18" s="292">
        <f>((F17/G17)-1)*100</f>
        <v>-69.444444444444443</v>
      </c>
      <c r="G18" s="292"/>
      <c r="H18" s="275">
        <f>((H17/I17)-1)*100</f>
        <v>-100</v>
      </c>
      <c r="I18" s="276"/>
      <c r="J18" s="275">
        <f>((J17/K17)-1)*100</f>
        <v>4.629629629629628</v>
      </c>
      <c r="K18" s="276"/>
    </row>
    <row r="21" spans="2:13" ht="15.75" thickBot="1" x14ac:dyDescent="0.3">
      <c r="B21" s="279" t="s">
        <v>292</v>
      </c>
      <c r="C21" s="280"/>
      <c r="D21" s="280"/>
      <c r="E21" s="280"/>
      <c r="F21" s="280"/>
      <c r="G21" s="280"/>
      <c r="H21" s="280"/>
      <c r="I21" s="280"/>
      <c r="J21" s="280"/>
      <c r="K21" s="280"/>
      <c r="L21" s="280"/>
      <c r="M21" s="280"/>
    </row>
    <row r="22" spans="2:13" ht="15.75" thickBot="1" x14ac:dyDescent="0.3">
      <c r="B22" s="284" t="s">
        <v>287</v>
      </c>
      <c r="C22" s="285"/>
      <c r="D22" s="285"/>
      <c r="E22" s="286" t="s">
        <v>290</v>
      </c>
      <c r="F22" s="287"/>
      <c r="G22" s="288"/>
      <c r="H22" s="286" t="s">
        <v>288</v>
      </c>
      <c r="I22" s="287"/>
      <c r="J22" s="288"/>
      <c r="K22" s="289" t="s">
        <v>289</v>
      </c>
      <c r="L22" s="289"/>
      <c r="M22" s="290"/>
    </row>
    <row r="23" spans="2:13" ht="33.75" x14ac:dyDescent="0.25">
      <c r="B23" s="135" t="s">
        <v>285</v>
      </c>
      <c r="C23" s="136" t="s">
        <v>286</v>
      </c>
      <c r="D23" s="137" t="s">
        <v>131</v>
      </c>
      <c r="E23" s="135" t="s">
        <v>285</v>
      </c>
      <c r="F23" s="136" t="s">
        <v>286</v>
      </c>
      <c r="G23" s="137" t="s">
        <v>131</v>
      </c>
      <c r="H23" s="135" t="s">
        <v>285</v>
      </c>
      <c r="I23" s="136" t="s">
        <v>286</v>
      </c>
      <c r="J23" s="137" t="s">
        <v>131</v>
      </c>
      <c r="K23" s="135" t="s">
        <v>285</v>
      </c>
      <c r="L23" s="136" t="s">
        <v>286</v>
      </c>
      <c r="M23" s="137" t="s">
        <v>131</v>
      </c>
    </row>
    <row r="24" spans="2:13" ht="15.75" thickBot="1" x14ac:dyDescent="0.3">
      <c r="B24" s="138">
        <v>37</v>
      </c>
      <c r="C24" s="143">
        <v>37</v>
      </c>
      <c r="D24" s="139">
        <f>+B24/C24</f>
        <v>1</v>
      </c>
      <c r="E24" s="138">
        <v>43</v>
      </c>
      <c r="F24" s="143">
        <v>43</v>
      </c>
      <c r="G24" s="139">
        <f>+E24/F24</f>
        <v>1</v>
      </c>
      <c r="H24" s="138">
        <v>33</v>
      </c>
      <c r="I24" s="143">
        <v>33</v>
      </c>
      <c r="J24" s="139">
        <f>+H24/I24</f>
        <v>1</v>
      </c>
      <c r="K24" s="138"/>
      <c r="L24" s="143"/>
      <c r="M24" s="139" t="e">
        <f>+K24/L24</f>
        <v>#DIV/0!</v>
      </c>
    </row>
    <row r="26" spans="2:13" ht="15.75" thickBot="1" x14ac:dyDescent="0.3">
      <c r="B26" s="133" t="s">
        <v>291</v>
      </c>
      <c r="C26" s="134"/>
      <c r="D26" s="134"/>
    </row>
    <row r="27" spans="2:13" ht="33.75" x14ac:dyDescent="0.25">
      <c r="B27" s="135" t="s">
        <v>285</v>
      </c>
      <c r="C27" s="136" t="s">
        <v>286</v>
      </c>
      <c r="D27" s="137" t="s">
        <v>131</v>
      </c>
    </row>
    <row r="28" spans="2:13" ht="15.75" thickBot="1" x14ac:dyDescent="0.3">
      <c r="B28" s="138">
        <f>+B24+E24+H24+K24</f>
        <v>113</v>
      </c>
      <c r="C28" s="143">
        <f>+C24+F24+I24+L24</f>
        <v>113</v>
      </c>
      <c r="D28" s="139">
        <f>+B28/C28</f>
        <v>1</v>
      </c>
    </row>
    <row r="31" spans="2:13" ht="15.75" thickBot="1" x14ac:dyDescent="0.3">
      <c r="B31" s="279" t="s">
        <v>295</v>
      </c>
      <c r="C31" s="280"/>
      <c r="D31" s="280"/>
      <c r="E31" s="280"/>
      <c r="F31" s="280"/>
      <c r="G31" s="280"/>
      <c r="H31" s="280"/>
      <c r="I31" s="280"/>
      <c r="J31" s="280"/>
      <c r="K31" s="280"/>
      <c r="L31" s="280"/>
      <c r="M31" s="280"/>
    </row>
    <row r="32" spans="2:13" ht="15.75" thickBot="1" x14ac:dyDescent="0.3">
      <c r="B32" s="284" t="s">
        <v>287</v>
      </c>
      <c r="C32" s="285"/>
      <c r="D32" s="285"/>
      <c r="E32" s="286" t="s">
        <v>290</v>
      </c>
      <c r="F32" s="287"/>
      <c r="G32" s="288"/>
      <c r="H32" s="286" t="s">
        <v>288</v>
      </c>
      <c r="I32" s="287"/>
      <c r="J32" s="288"/>
      <c r="K32" s="289" t="s">
        <v>289</v>
      </c>
      <c r="L32" s="289"/>
      <c r="M32" s="290"/>
    </row>
    <row r="33" spans="2:13" x14ac:dyDescent="0.25">
      <c r="B33" s="135" t="s">
        <v>294</v>
      </c>
      <c r="C33" s="136">
        <v>2025</v>
      </c>
      <c r="D33" s="137" t="s">
        <v>131</v>
      </c>
      <c r="E33" s="135" t="s">
        <v>294</v>
      </c>
      <c r="F33" s="136">
        <v>2025</v>
      </c>
      <c r="G33" s="137" t="s">
        <v>131</v>
      </c>
      <c r="H33" s="135" t="s">
        <v>294</v>
      </c>
      <c r="I33" s="136">
        <v>2025</v>
      </c>
      <c r="J33" s="137" t="s">
        <v>131</v>
      </c>
      <c r="K33" s="135" t="s">
        <v>294</v>
      </c>
      <c r="L33" s="136">
        <v>2025</v>
      </c>
      <c r="M33" s="137" t="s">
        <v>131</v>
      </c>
    </row>
    <row r="34" spans="2:13" ht="15.75" thickBot="1" x14ac:dyDescent="0.3">
      <c r="B34" s="138">
        <v>1</v>
      </c>
      <c r="C34" s="143">
        <v>1</v>
      </c>
      <c r="D34" s="157">
        <f>((B34/C34)-1)*100</f>
        <v>0</v>
      </c>
      <c r="E34" s="138">
        <v>2</v>
      </c>
      <c r="F34" s="143">
        <v>1</v>
      </c>
      <c r="G34" s="139">
        <f>((E34/F34)-1)*100</f>
        <v>100</v>
      </c>
      <c r="H34" s="138">
        <v>1</v>
      </c>
      <c r="I34" s="143">
        <v>1</v>
      </c>
      <c r="J34" s="139">
        <f>((H34/I34)-1)*100</f>
        <v>0</v>
      </c>
      <c r="K34" s="138"/>
      <c r="L34" s="143"/>
      <c r="M34" s="139" t="e">
        <f>((K34/L34)-1)*100</f>
        <v>#DIV/0!</v>
      </c>
    </row>
    <row r="36" spans="2:13" ht="15.75" thickBot="1" x14ac:dyDescent="0.3">
      <c r="B36" s="133" t="s">
        <v>291</v>
      </c>
      <c r="C36" s="134"/>
      <c r="D36" s="134"/>
    </row>
    <row r="37" spans="2:13" x14ac:dyDescent="0.25">
      <c r="B37" s="135" t="s">
        <v>294</v>
      </c>
      <c r="C37" s="136">
        <v>2025</v>
      </c>
      <c r="D37" s="137" t="s">
        <v>131</v>
      </c>
    </row>
    <row r="38" spans="2:13" ht="15.75" thickBot="1" x14ac:dyDescent="0.3">
      <c r="B38" s="138">
        <f>+B34+E34+H34+K34</f>
        <v>4</v>
      </c>
      <c r="C38" s="143">
        <f>+C34+F34+I34+L34</f>
        <v>3</v>
      </c>
      <c r="D38" s="139">
        <f>((B38/C38)-1)*100</f>
        <v>33.333333333333329</v>
      </c>
    </row>
    <row r="41" spans="2:13" ht="15.75" thickBot="1" x14ac:dyDescent="0.3">
      <c r="B41" s="279" t="s">
        <v>296</v>
      </c>
      <c r="C41" s="280"/>
      <c r="D41" s="280"/>
      <c r="E41" s="280"/>
      <c r="F41" s="280"/>
      <c r="G41" s="280"/>
      <c r="H41" s="280"/>
      <c r="I41" s="280"/>
      <c r="J41" s="280"/>
      <c r="K41" s="280"/>
      <c r="L41" s="280"/>
      <c r="M41" s="280"/>
    </row>
    <row r="42" spans="2:13" ht="15.75" thickBot="1" x14ac:dyDescent="0.3">
      <c r="B42" s="284" t="s">
        <v>287</v>
      </c>
      <c r="C42" s="285"/>
      <c r="D42" s="285"/>
      <c r="E42" s="286" t="s">
        <v>290</v>
      </c>
      <c r="F42" s="287"/>
      <c r="G42" s="288"/>
      <c r="H42" s="286" t="s">
        <v>288</v>
      </c>
      <c r="I42" s="287"/>
      <c r="J42" s="288"/>
      <c r="K42" s="289" t="s">
        <v>289</v>
      </c>
      <c r="L42" s="289"/>
      <c r="M42" s="290"/>
    </row>
    <row r="43" spans="2:13" x14ac:dyDescent="0.25">
      <c r="B43" s="135" t="s">
        <v>294</v>
      </c>
      <c r="C43" s="136">
        <v>2025</v>
      </c>
      <c r="D43" s="137" t="s">
        <v>131</v>
      </c>
      <c r="E43" s="135" t="s">
        <v>294</v>
      </c>
      <c r="F43" s="136">
        <v>2025</v>
      </c>
      <c r="G43" s="137" t="s">
        <v>131</v>
      </c>
      <c r="H43" s="135" t="s">
        <v>294</v>
      </c>
      <c r="I43" s="136">
        <v>2025</v>
      </c>
      <c r="J43" s="137" t="s">
        <v>131</v>
      </c>
      <c r="K43" s="135" t="s">
        <v>294</v>
      </c>
      <c r="L43" s="136">
        <v>2025</v>
      </c>
      <c r="M43" s="137" t="s">
        <v>131</v>
      </c>
    </row>
    <row r="44" spans="2:13" ht="15.75" thickBot="1" x14ac:dyDescent="0.3">
      <c r="B44" s="138">
        <v>4</v>
      </c>
      <c r="C44" s="143">
        <v>7</v>
      </c>
      <c r="D44" s="157">
        <f>((B44/C44)-1)*100</f>
        <v>-42.857142857142861</v>
      </c>
      <c r="E44" s="138">
        <v>8</v>
      </c>
      <c r="F44" s="143">
        <v>7</v>
      </c>
      <c r="G44" s="139">
        <f>((E44/F44)-1)*100</f>
        <v>14.285714285714279</v>
      </c>
      <c r="H44" s="138">
        <v>5</v>
      </c>
      <c r="I44" s="143">
        <v>7</v>
      </c>
      <c r="J44" s="139">
        <f>((H44/I44)-1)*100</f>
        <v>-28.571428571428569</v>
      </c>
      <c r="K44" s="138"/>
      <c r="L44" s="143">
        <v>7</v>
      </c>
      <c r="M44" s="139">
        <f>((K44/L44)-1)*100</f>
        <v>-100</v>
      </c>
    </row>
    <row r="46" spans="2:13" ht="15.75" thickBot="1" x14ac:dyDescent="0.3">
      <c r="B46" s="133" t="s">
        <v>291</v>
      </c>
      <c r="C46" s="134"/>
      <c r="D46" s="134"/>
    </row>
    <row r="47" spans="2:13" x14ac:dyDescent="0.25">
      <c r="B47" s="135" t="s">
        <v>294</v>
      </c>
      <c r="C47" s="136">
        <v>2025</v>
      </c>
      <c r="D47" s="137" t="s">
        <v>131</v>
      </c>
    </row>
    <row r="48" spans="2:13" ht="15.75" thickBot="1" x14ac:dyDescent="0.3">
      <c r="B48" s="138">
        <f>+B44+E44+H44+K44</f>
        <v>17</v>
      </c>
      <c r="C48" s="143">
        <v>7</v>
      </c>
      <c r="D48" s="139">
        <f>((B48/C48)-1)*100</f>
        <v>142.85714285714283</v>
      </c>
    </row>
    <row r="51" spans="2:13" ht="15.75" thickBot="1" x14ac:dyDescent="0.3">
      <c r="B51" s="279" t="s">
        <v>297</v>
      </c>
      <c r="C51" s="280"/>
      <c r="D51" s="280"/>
      <c r="E51" s="280"/>
      <c r="F51" s="280"/>
      <c r="G51" s="280"/>
      <c r="H51" s="280"/>
      <c r="I51" s="280"/>
      <c r="J51" s="280"/>
      <c r="K51" s="280"/>
      <c r="L51" s="280"/>
      <c r="M51" s="280"/>
    </row>
    <row r="52" spans="2:13" ht="15.75" thickBot="1" x14ac:dyDescent="0.3">
      <c r="B52" s="284" t="s">
        <v>287</v>
      </c>
      <c r="C52" s="285"/>
      <c r="D52" s="285"/>
      <c r="E52" s="286" t="s">
        <v>290</v>
      </c>
      <c r="F52" s="287"/>
      <c r="G52" s="288"/>
      <c r="H52" s="286" t="s">
        <v>288</v>
      </c>
      <c r="I52" s="287"/>
      <c r="J52" s="288"/>
      <c r="K52" s="289" t="s">
        <v>289</v>
      </c>
      <c r="L52" s="289"/>
      <c r="M52" s="290"/>
    </row>
    <row r="53" spans="2:13" ht="33.75" x14ac:dyDescent="0.25">
      <c r="B53" s="158" t="s">
        <v>298</v>
      </c>
      <c r="C53" s="136" t="s">
        <v>299</v>
      </c>
      <c r="D53" s="137" t="s">
        <v>131</v>
      </c>
      <c r="E53" s="158" t="s">
        <v>298</v>
      </c>
      <c r="F53" s="136" t="s">
        <v>299</v>
      </c>
      <c r="G53" s="137" t="s">
        <v>131</v>
      </c>
      <c r="H53" s="158" t="s">
        <v>298</v>
      </c>
      <c r="I53" s="136" t="s">
        <v>299</v>
      </c>
      <c r="J53" s="137" t="s">
        <v>131</v>
      </c>
      <c r="K53" s="158" t="s">
        <v>298</v>
      </c>
      <c r="L53" s="136" t="s">
        <v>299</v>
      </c>
      <c r="M53" s="137" t="s">
        <v>131</v>
      </c>
    </row>
    <row r="54" spans="2:13" ht="15.75" thickBot="1" x14ac:dyDescent="0.3">
      <c r="B54" s="138">
        <v>19</v>
      </c>
      <c r="C54" s="143">
        <v>47</v>
      </c>
      <c r="D54" s="139">
        <f>+B54/C54</f>
        <v>0.40425531914893614</v>
      </c>
      <c r="E54" s="138">
        <v>24</v>
      </c>
      <c r="F54" s="143">
        <v>42</v>
      </c>
      <c r="G54" s="139">
        <f>+E54/F54</f>
        <v>0.5714285714285714</v>
      </c>
      <c r="H54" s="138">
        <v>39</v>
      </c>
      <c r="I54" s="143">
        <v>39</v>
      </c>
      <c r="J54" s="139">
        <f>+H54/I54</f>
        <v>1</v>
      </c>
      <c r="K54" s="138"/>
      <c r="L54" s="143"/>
      <c r="M54" s="139" t="e">
        <f>+K54/L54</f>
        <v>#DIV/0!</v>
      </c>
    </row>
    <row r="55" spans="2:13" ht="15.75" thickBot="1" x14ac:dyDescent="0.3"/>
    <row r="56" spans="2:13" ht="15.75" thickBot="1" x14ac:dyDescent="0.3">
      <c r="B56" s="293" t="s">
        <v>291</v>
      </c>
      <c r="C56" s="294"/>
      <c r="D56" s="295"/>
    </row>
    <row r="57" spans="2:13" ht="33.75" x14ac:dyDescent="0.25">
      <c r="B57" s="158" t="s">
        <v>298</v>
      </c>
      <c r="C57" s="136" t="s">
        <v>299</v>
      </c>
      <c r="D57" s="137" t="s">
        <v>131</v>
      </c>
    </row>
    <row r="58" spans="2:13" ht="15.75" thickBot="1" x14ac:dyDescent="0.3">
      <c r="B58" s="138">
        <f>+B54+E54+H54+K54</f>
        <v>82</v>
      </c>
      <c r="C58" s="143">
        <f>+C54+F54+I54+L54</f>
        <v>128</v>
      </c>
      <c r="D58" s="139">
        <f>+B58/C58</f>
        <v>0.640625</v>
      </c>
    </row>
  </sheetData>
  <mergeCells count="36">
    <mergeCell ref="B56:D56"/>
    <mergeCell ref="B32:D32"/>
    <mergeCell ref="E32:G32"/>
    <mergeCell ref="H32:J32"/>
    <mergeCell ref="B51:M51"/>
    <mergeCell ref="B52:D52"/>
    <mergeCell ref="E52:G52"/>
    <mergeCell ref="H52:J52"/>
    <mergeCell ref="K52:M52"/>
    <mergeCell ref="K32:M32"/>
    <mergeCell ref="B41:M41"/>
    <mergeCell ref="B42:D42"/>
    <mergeCell ref="E42:G42"/>
    <mergeCell ref="H42:J42"/>
    <mergeCell ref="K42:M42"/>
    <mergeCell ref="B31:M31"/>
    <mergeCell ref="B21:M21"/>
    <mergeCell ref="B15:C15"/>
    <mergeCell ref="D15:E15"/>
    <mergeCell ref="F15:G15"/>
    <mergeCell ref="H15:I15"/>
    <mergeCell ref="B22:D22"/>
    <mergeCell ref="E22:G22"/>
    <mergeCell ref="H22:J22"/>
    <mergeCell ref="K22:M22"/>
    <mergeCell ref="B18:C18"/>
    <mergeCell ref="D18:E18"/>
    <mergeCell ref="F18:G18"/>
    <mergeCell ref="H18:I18"/>
    <mergeCell ref="J15:K15"/>
    <mergeCell ref="J18:K18"/>
    <mergeCell ref="B5:E5"/>
    <mergeCell ref="B6:E6"/>
    <mergeCell ref="H5:K5"/>
    <mergeCell ref="H6:K6"/>
    <mergeCell ref="B13:I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B7EFF-D619-46EE-9D3D-2D68856BC6C0}">
  <dimension ref="B1:T63"/>
  <sheetViews>
    <sheetView topLeftCell="F6" zoomScale="85" zoomScaleNormal="85" workbookViewId="0">
      <selection activeCell="T28" sqref="T28"/>
    </sheetView>
  </sheetViews>
  <sheetFormatPr baseColWidth="10" defaultRowHeight="15" x14ac:dyDescent="0.25"/>
  <cols>
    <col min="2" max="2" width="30" customWidth="1"/>
    <col min="3" max="3" width="8.5703125" style="20" customWidth="1"/>
    <col min="4" max="14" width="8.7109375" style="20" customWidth="1"/>
    <col min="19" max="19" width="11" customWidth="1"/>
  </cols>
  <sheetData>
    <row r="1" spans="2:19" ht="15.75" thickBot="1" x14ac:dyDescent="0.3">
      <c r="B1" s="296" t="s">
        <v>220</v>
      </c>
      <c r="C1" s="296"/>
      <c r="D1" s="296"/>
      <c r="E1" s="296"/>
      <c r="F1" s="296"/>
      <c r="G1" s="296"/>
      <c r="H1" s="296"/>
      <c r="I1" s="296"/>
      <c r="J1" s="296"/>
      <c r="K1" s="296"/>
      <c r="L1" s="296"/>
      <c r="M1" s="296"/>
      <c r="N1" s="296"/>
      <c r="O1" s="249"/>
      <c r="P1" s="249"/>
      <c r="Q1" s="249"/>
      <c r="R1" s="249"/>
    </row>
    <row r="2" spans="2:19" ht="15.75" thickTop="1" x14ac:dyDescent="0.25">
      <c r="B2" s="301" t="s">
        <v>280</v>
      </c>
      <c r="C2" s="277" t="s">
        <v>110</v>
      </c>
      <c r="D2" s="277"/>
      <c r="E2" s="277"/>
      <c r="F2" s="277"/>
      <c r="G2" s="277" t="s">
        <v>111</v>
      </c>
      <c r="H2" s="277"/>
      <c r="I2" s="277"/>
      <c r="J2" s="277"/>
      <c r="K2" s="277" t="s">
        <v>112</v>
      </c>
      <c r="L2" s="277"/>
      <c r="M2" s="277"/>
      <c r="N2" s="297"/>
      <c r="O2" s="298" t="s">
        <v>124</v>
      </c>
      <c r="P2" s="299"/>
      <c r="Q2" s="299"/>
      <c r="R2" s="300"/>
      <c r="S2" s="303" t="s">
        <v>310</v>
      </c>
    </row>
    <row r="3" spans="2:19" ht="15.75" thickBot="1" x14ac:dyDescent="0.3">
      <c r="B3" s="302"/>
      <c r="C3" s="39" t="s">
        <v>125</v>
      </c>
      <c r="D3" s="39" t="s">
        <v>126</v>
      </c>
      <c r="E3" s="39" t="s">
        <v>127</v>
      </c>
      <c r="F3" s="39" t="s">
        <v>128</v>
      </c>
      <c r="G3" s="39" t="s">
        <v>125</v>
      </c>
      <c r="H3" s="39" t="s">
        <v>126</v>
      </c>
      <c r="I3" s="39" t="s">
        <v>127</v>
      </c>
      <c r="J3" s="39" t="s">
        <v>128</v>
      </c>
      <c r="K3" s="39" t="s">
        <v>125</v>
      </c>
      <c r="L3" s="39" t="s">
        <v>126</v>
      </c>
      <c r="M3" s="39" t="s">
        <v>127</v>
      </c>
      <c r="N3" s="109" t="s">
        <v>128</v>
      </c>
      <c r="O3" s="118" t="s">
        <v>125</v>
      </c>
      <c r="P3" s="39" t="s">
        <v>126</v>
      </c>
      <c r="Q3" s="39" t="s">
        <v>127</v>
      </c>
      <c r="R3" s="109" t="s">
        <v>128</v>
      </c>
      <c r="S3" s="304"/>
    </row>
    <row r="4" spans="2:19" x14ac:dyDescent="0.25">
      <c r="B4" s="37" t="s">
        <v>113</v>
      </c>
      <c r="C4" s="38">
        <v>0</v>
      </c>
      <c r="D4" s="38">
        <v>0</v>
      </c>
      <c r="E4" s="38"/>
      <c r="F4" s="38"/>
      <c r="G4" s="38">
        <v>3</v>
      </c>
      <c r="H4" s="38">
        <v>1</v>
      </c>
      <c r="I4" s="38">
        <v>2</v>
      </c>
      <c r="J4" s="38"/>
      <c r="K4" s="38">
        <v>0</v>
      </c>
      <c r="L4" s="38">
        <v>0</v>
      </c>
      <c r="M4" s="38">
        <v>0</v>
      </c>
      <c r="N4" s="110"/>
      <c r="O4" s="122">
        <f>(C4+G4+K4)</f>
        <v>3</v>
      </c>
      <c r="P4" s="123">
        <f>+D4+H4+L4</f>
        <v>1</v>
      </c>
      <c r="Q4" s="124">
        <f t="shared" ref="Q4:Q15" si="0">+E4+I4+M4</f>
        <v>2</v>
      </c>
      <c r="R4" s="125">
        <f t="shared" ref="R4:R15" si="1">+F4+J4+N4</f>
        <v>0</v>
      </c>
      <c r="S4" s="203">
        <f>+O4+P4+Q4+R4</f>
        <v>6</v>
      </c>
    </row>
    <row r="5" spans="2:19" x14ac:dyDescent="0.25">
      <c r="B5" s="40" t="s">
        <v>114</v>
      </c>
      <c r="C5" s="41">
        <v>1</v>
      </c>
      <c r="D5" s="41">
        <v>0</v>
      </c>
      <c r="E5" s="41">
        <v>2</v>
      </c>
      <c r="F5" s="41"/>
      <c r="G5" s="41">
        <v>0</v>
      </c>
      <c r="H5" s="41">
        <v>1</v>
      </c>
      <c r="I5" s="41">
        <v>2</v>
      </c>
      <c r="J5" s="41"/>
      <c r="K5" s="41">
        <v>0</v>
      </c>
      <c r="L5" s="41">
        <v>5</v>
      </c>
      <c r="M5" s="41">
        <v>1</v>
      </c>
      <c r="N5" s="111"/>
      <c r="O5" s="122">
        <f t="shared" ref="O5:O15" si="2">(C5+G5+K5)</f>
        <v>1</v>
      </c>
      <c r="P5" s="123">
        <f t="shared" ref="P5:P15" si="3">+D5+H5+L5</f>
        <v>6</v>
      </c>
      <c r="Q5" s="124">
        <f t="shared" si="0"/>
        <v>5</v>
      </c>
      <c r="R5" s="125">
        <f t="shared" si="1"/>
        <v>0</v>
      </c>
      <c r="S5" s="202">
        <f t="shared" ref="S5:S15" si="4">+O5+P5+Q5+R5</f>
        <v>12</v>
      </c>
    </row>
    <row r="6" spans="2:19" x14ac:dyDescent="0.25">
      <c r="B6" s="37" t="s">
        <v>134</v>
      </c>
      <c r="C6" s="38">
        <v>0</v>
      </c>
      <c r="D6" s="38">
        <v>0</v>
      </c>
      <c r="E6" s="38"/>
      <c r="F6" s="38"/>
      <c r="G6" s="38">
        <v>0</v>
      </c>
      <c r="H6" s="38">
        <v>0</v>
      </c>
      <c r="I6" s="38">
        <v>0</v>
      </c>
      <c r="J6" s="38"/>
      <c r="K6" s="38">
        <v>0</v>
      </c>
      <c r="L6" s="38">
        <v>0</v>
      </c>
      <c r="M6" s="38">
        <v>0</v>
      </c>
      <c r="N6" s="110"/>
      <c r="O6" s="122">
        <f t="shared" si="2"/>
        <v>0</v>
      </c>
      <c r="P6" s="123">
        <f t="shared" si="3"/>
        <v>0</v>
      </c>
      <c r="Q6" s="124">
        <f t="shared" si="0"/>
        <v>0</v>
      </c>
      <c r="R6" s="125">
        <f t="shared" si="1"/>
        <v>0</v>
      </c>
      <c r="S6" s="202">
        <f t="shared" si="4"/>
        <v>0</v>
      </c>
    </row>
    <row r="7" spans="2:19" x14ac:dyDescent="0.25">
      <c r="B7" s="40" t="s">
        <v>116</v>
      </c>
      <c r="C7" s="41">
        <v>5</v>
      </c>
      <c r="D7" s="41">
        <v>3</v>
      </c>
      <c r="E7" s="41">
        <v>4</v>
      </c>
      <c r="F7" s="41"/>
      <c r="G7" s="41">
        <v>2</v>
      </c>
      <c r="H7" s="41">
        <v>0</v>
      </c>
      <c r="I7" s="41">
        <v>0</v>
      </c>
      <c r="J7" s="41"/>
      <c r="K7" s="41">
        <v>0</v>
      </c>
      <c r="L7" s="41">
        <v>4</v>
      </c>
      <c r="M7" s="41">
        <v>3</v>
      </c>
      <c r="N7" s="111"/>
      <c r="O7" s="122">
        <f t="shared" si="2"/>
        <v>7</v>
      </c>
      <c r="P7" s="123">
        <f t="shared" si="3"/>
        <v>7</v>
      </c>
      <c r="Q7" s="124">
        <f t="shared" si="0"/>
        <v>7</v>
      </c>
      <c r="R7" s="125">
        <f t="shared" si="1"/>
        <v>0</v>
      </c>
      <c r="S7" s="202">
        <f t="shared" si="4"/>
        <v>21</v>
      </c>
    </row>
    <row r="8" spans="2:19" x14ac:dyDescent="0.25">
      <c r="B8" s="37" t="s">
        <v>117</v>
      </c>
      <c r="C8" s="38">
        <v>0</v>
      </c>
      <c r="D8" s="38">
        <v>0</v>
      </c>
      <c r="E8" s="38"/>
      <c r="F8" s="38"/>
      <c r="G8" s="38">
        <v>0</v>
      </c>
      <c r="H8" s="38">
        <v>0</v>
      </c>
      <c r="I8" s="38">
        <v>0</v>
      </c>
      <c r="J8" s="38"/>
      <c r="K8" s="38">
        <v>0</v>
      </c>
      <c r="L8" s="38">
        <v>1</v>
      </c>
      <c r="M8" s="38">
        <v>0</v>
      </c>
      <c r="N8" s="110"/>
      <c r="O8" s="122">
        <f t="shared" si="2"/>
        <v>0</v>
      </c>
      <c r="P8" s="123">
        <f t="shared" si="3"/>
        <v>1</v>
      </c>
      <c r="Q8" s="124">
        <f>+E8+I8+M8</f>
        <v>0</v>
      </c>
      <c r="R8" s="125">
        <f t="shared" si="1"/>
        <v>0</v>
      </c>
      <c r="S8" s="202">
        <f t="shared" si="4"/>
        <v>1</v>
      </c>
    </row>
    <row r="9" spans="2:19" x14ac:dyDescent="0.25">
      <c r="B9" s="40" t="s">
        <v>118</v>
      </c>
      <c r="C9" s="41">
        <v>0</v>
      </c>
      <c r="D9" s="41">
        <v>0</v>
      </c>
      <c r="E9" s="41"/>
      <c r="F9" s="41"/>
      <c r="G9" s="41">
        <v>0</v>
      </c>
      <c r="H9" s="41">
        <v>0</v>
      </c>
      <c r="I9" s="41">
        <v>0</v>
      </c>
      <c r="J9" s="41"/>
      <c r="K9" s="41">
        <v>0</v>
      </c>
      <c r="L9" s="41">
        <v>0</v>
      </c>
      <c r="M9" s="41">
        <v>0</v>
      </c>
      <c r="N9" s="111"/>
      <c r="O9" s="122">
        <f t="shared" si="2"/>
        <v>0</v>
      </c>
      <c r="P9" s="123">
        <f t="shared" si="3"/>
        <v>0</v>
      </c>
      <c r="Q9" s="124">
        <f t="shared" si="0"/>
        <v>0</v>
      </c>
      <c r="R9" s="125">
        <f t="shared" si="1"/>
        <v>0</v>
      </c>
      <c r="S9" s="202">
        <f t="shared" si="4"/>
        <v>0</v>
      </c>
    </row>
    <row r="10" spans="2:19" x14ac:dyDescent="0.25">
      <c r="B10" s="37" t="s">
        <v>119</v>
      </c>
      <c r="C10" s="38">
        <v>1</v>
      </c>
      <c r="D10" s="38">
        <v>2</v>
      </c>
      <c r="E10" s="38">
        <v>3</v>
      </c>
      <c r="F10" s="38"/>
      <c r="G10" s="38">
        <v>8</v>
      </c>
      <c r="H10" s="38">
        <v>3</v>
      </c>
      <c r="I10" s="38">
        <v>9</v>
      </c>
      <c r="J10" s="38"/>
      <c r="K10" s="38">
        <v>0</v>
      </c>
      <c r="L10" s="38">
        <v>4</v>
      </c>
      <c r="M10" s="38">
        <v>1</v>
      </c>
      <c r="N10" s="110"/>
      <c r="O10" s="122">
        <f t="shared" si="2"/>
        <v>9</v>
      </c>
      <c r="P10" s="123">
        <f t="shared" si="3"/>
        <v>9</v>
      </c>
      <c r="Q10" s="124">
        <f t="shared" si="0"/>
        <v>13</v>
      </c>
      <c r="R10" s="125">
        <f t="shared" si="1"/>
        <v>0</v>
      </c>
      <c r="S10" s="202">
        <f t="shared" si="4"/>
        <v>31</v>
      </c>
    </row>
    <row r="11" spans="2:19" x14ac:dyDescent="0.25">
      <c r="B11" s="40" t="s">
        <v>120</v>
      </c>
      <c r="C11" s="41">
        <v>0</v>
      </c>
      <c r="D11" s="41">
        <v>0</v>
      </c>
      <c r="E11" s="41"/>
      <c r="F11" s="41"/>
      <c r="G11" s="41">
        <v>0</v>
      </c>
      <c r="H11" s="41">
        <v>0</v>
      </c>
      <c r="I11" s="41">
        <v>0</v>
      </c>
      <c r="J11" s="41"/>
      <c r="K11" s="41">
        <v>0</v>
      </c>
      <c r="L11" s="41">
        <v>3</v>
      </c>
      <c r="M11" s="41">
        <v>0</v>
      </c>
      <c r="N11" s="111"/>
      <c r="O11" s="122">
        <f t="shared" si="2"/>
        <v>0</v>
      </c>
      <c r="P11" s="123">
        <f t="shared" si="3"/>
        <v>3</v>
      </c>
      <c r="Q11" s="124">
        <f t="shared" si="0"/>
        <v>0</v>
      </c>
      <c r="R11" s="125">
        <f t="shared" si="1"/>
        <v>0</v>
      </c>
      <c r="S11" s="202">
        <f t="shared" si="4"/>
        <v>3</v>
      </c>
    </row>
    <row r="12" spans="2:19" x14ac:dyDescent="0.25">
      <c r="B12" s="37" t="s">
        <v>121</v>
      </c>
      <c r="C12" s="38">
        <v>0</v>
      </c>
      <c r="D12" s="38">
        <v>1</v>
      </c>
      <c r="E12" s="38">
        <v>1</v>
      </c>
      <c r="F12" s="38"/>
      <c r="G12" s="38">
        <v>0</v>
      </c>
      <c r="H12" s="38">
        <v>0</v>
      </c>
      <c r="I12" s="38">
        <v>0</v>
      </c>
      <c r="J12" s="38"/>
      <c r="K12" s="38">
        <v>0</v>
      </c>
      <c r="L12" s="38">
        <v>0</v>
      </c>
      <c r="M12" s="38">
        <v>0</v>
      </c>
      <c r="N12" s="110"/>
      <c r="O12" s="122">
        <f t="shared" si="2"/>
        <v>0</v>
      </c>
      <c r="P12" s="123">
        <f t="shared" si="3"/>
        <v>1</v>
      </c>
      <c r="Q12" s="124">
        <f t="shared" si="0"/>
        <v>1</v>
      </c>
      <c r="R12" s="125">
        <f t="shared" si="1"/>
        <v>0</v>
      </c>
      <c r="S12" s="202">
        <f t="shared" si="4"/>
        <v>2</v>
      </c>
    </row>
    <row r="13" spans="2:19" x14ac:dyDescent="0.25">
      <c r="B13" s="40" t="s">
        <v>122</v>
      </c>
      <c r="C13" s="41">
        <v>0</v>
      </c>
      <c r="D13" s="41">
        <v>4</v>
      </c>
      <c r="E13" s="41">
        <v>3</v>
      </c>
      <c r="F13" s="41"/>
      <c r="G13" s="41">
        <v>0</v>
      </c>
      <c r="H13" s="41">
        <v>0</v>
      </c>
      <c r="I13" s="41">
        <v>0</v>
      </c>
      <c r="J13" s="41"/>
      <c r="K13" s="41">
        <v>0</v>
      </c>
      <c r="L13" s="41">
        <v>1</v>
      </c>
      <c r="M13" s="41">
        <v>0</v>
      </c>
      <c r="N13" s="111"/>
      <c r="O13" s="122">
        <f t="shared" si="2"/>
        <v>0</v>
      </c>
      <c r="P13" s="123">
        <f t="shared" si="3"/>
        <v>5</v>
      </c>
      <c r="Q13" s="124">
        <f t="shared" si="0"/>
        <v>3</v>
      </c>
      <c r="R13" s="125">
        <f t="shared" si="1"/>
        <v>0</v>
      </c>
      <c r="S13" s="202">
        <f t="shared" si="4"/>
        <v>8</v>
      </c>
    </row>
    <row r="14" spans="2:19" x14ac:dyDescent="0.25">
      <c r="B14" s="37" t="s">
        <v>135</v>
      </c>
      <c r="C14" s="38">
        <v>0</v>
      </c>
      <c r="D14" s="38">
        <v>2</v>
      </c>
      <c r="E14" s="38">
        <v>1</v>
      </c>
      <c r="F14" s="38"/>
      <c r="G14" s="38">
        <v>0</v>
      </c>
      <c r="H14" s="38">
        <v>0</v>
      </c>
      <c r="I14" s="38">
        <v>3</v>
      </c>
      <c r="J14" s="38"/>
      <c r="K14" s="38">
        <v>0</v>
      </c>
      <c r="L14" s="38">
        <v>9</v>
      </c>
      <c r="M14" s="38">
        <v>3</v>
      </c>
      <c r="N14" s="110"/>
      <c r="O14" s="122">
        <f t="shared" si="2"/>
        <v>0</v>
      </c>
      <c r="P14" s="123">
        <f t="shared" si="3"/>
        <v>11</v>
      </c>
      <c r="Q14" s="124">
        <f t="shared" si="0"/>
        <v>7</v>
      </c>
      <c r="R14" s="125">
        <f t="shared" si="1"/>
        <v>0</v>
      </c>
      <c r="S14" s="202">
        <f t="shared" si="4"/>
        <v>18</v>
      </c>
    </row>
    <row r="15" spans="2:19" x14ac:dyDescent="0.25">
      <c r="B15" s="40" t="s">
        <v>123</v>
      </c>
      <c r="C15" s="41">
        <v>0</v>
      </c>
      <c r="D15" s="41">
        <v>0</v>
      </c>
      <c r="E15" s="41">
        <v>2</v>
      </c>
      <c r="F15" s="41"/>
      <c r="G15" s="41">
        <v>1</v>
      </c>
      <c r="H15" s="41">
        <v>5</v>
      </c>
      <c r="I15" s="41">
        <v>4</v>
      </c>
      <c r="J15" s="41"/>
      <c r="K15" s="41">
        <v>0</v>
      </c>
      <c r="L15" s="41">
        <v>7</v>
      </c>
      <c r="M15" s="41">
        <v>1</v>
      </c>
      <c r="N15" s="111"/>
      <c r="O15" s="122">
        <f t="shared" si="2"/>
        <v>1</v>
      </c>
      <c r="P15" s="123">
        <f t="shared" si="3"/>
        <v>12</v>
      </c>
      <c r="Q15" s="124">
        <f t="shared" si="0"/>
        <v>7</v>
      </c>
      <c r="R15" s="125">
        <f t="shared" si="1"/>
        <v>0</v>
      </c>
      <c r="S15" s="202">
        <f t="shared" si="4"/>
        <v>20</v>
      </c>
    </row>
    <row r="16" spans="2:19" ht="15.75" thickBot="1" x14ac:dyDescent="0.3">
      <c r="B16" s="42" t="s">
        <v>132</v>
      </c>
      <c r="C16" s="42">
        <f t="shared" ref="C16:S16" si="5">SUM(C4:C15)</f>
        <v>7</v>
      </c>
      <c r="D16" s="42">
        <f t="shared" si="5"/>
        <v>12</v>
      </c>
      <c r="E16" s="42">
        <f t="shared" si="5"/>
        <v>16</v>
      </c>
      <c r="F16" s="42">
        <f t="shared" si="5"/>
        <v>0</v>
      </c>
      <c r="G16" s="42">
        <f t="shared" si="5"/>
        <v>14</v>
      </c>
      <c r="H16" s="42">
        <f t="shared" si="5"/>
        <v>10</v>
      </c>
      <c r="I16" s="42">
        <f t="shared" si="5"/>
        <v>20</v>
      </c>
      <c r="J16" s="42">
        <f t="shared" si="5"/>
        <v>0</v>
      </c>
      <c r="K16" s="42">
        <f t="shared" si="5"/>
        <v>0</v>
      </c>
      <c r="L16" s="42">
        <f t="shared" si="5"/>
        <v>34</v>
      </c>
      <c r="M16" s="42">
        <f t="shared" si="5"/>
        <v>9</v>
      </c>
      <c r="N16" s="112">
        <f t="shared" si="5"/>
        <v>0</v>
      </c>
      <c r="O16" s="119">
        <f t="shared" si="5"/>
        <v>21</v>
      </c>
      <c r="P16" s="120">
        <f t="shared" si="5"/>
        <v>56</v>
      </c>
      <c r="Q16" s="120">
        <f t="shared" si="5"/>
        <v>45</v>
      </c>
      <c r="R16" s="121">
        <f t="shared" si="5"/>
        <v>0</v>
      </c>
      <c r="S16" s="121">
        <f t="shared" si="5"/>
        <v>122</v>
      </c>
    </row>
    <row r="17" spans="2:20" ht="16.5" thickTop="1" thickBot="1" x14ac:dyDescent="0.3"/>
    <row r="18" spans="2:20" x14ac:dyDescent="0.25">
      <c r="B18" s="308" t="s">
        <v>281</v>
      </c>
      <c r="C18" s="310" t="s">
        <v>110</v>
      </c>
      <c r="D18" s="311"/>
      <c r="E18" s="311"/>
      <c r="F18" s="312"/>
      <c r="G18" s="310" t="s">
        <v>111</v>
      </c>
      <c r="H18" s="311"/>
      <c r="I18" s="311"/>
      <c r="J18" s="312"/>
      <c r="K18" s="310" t="s">
        <v>112</v>
      </c>
      <c r="L18" s="311"/>
      <c r="M18" s="311"/>
      <c r="N18" s="312"/>
      <c r="O18" s="310" t="s">
        <v>124</v>
      </c>
      <c r="P18" s="311"/>
      <c r="Q18" s="311"/>
      <c r="R18" s="312"/>
      <c r="S18" s="306" t="s">
        <v>310</v>
      </c>
      <c r="T18" s="307"/>
    </row>
    <row r="19" spans="2:20" x14ac:dyDescent="0.25">
      <c r="B19" s="309"/>
      <c r="C19" s="113" t="s">
        <v>125</v>
      </c>
      <c r="D19" s="39" t="s">
        <v>126</v>
      </c>
      <c r="E19" s="39" t="s">
        <v>127</v>
      </c>
      <c r="F19" s="114" t="s">
        <v>128</v>
      </c>
      <c r="G19" s="113" t="s">
        <v>125</v>
      </c>
      <c r="H19" s="39" t="s">
        <v>126</v>
      </c>
      <c r="I19" s="39" t="s">
        <v>127</v>
      </c>
      <c r="J19" s="114" t="s">
        <v>128</v>
      </c>
      <c r="K19" s="113" t="s">
        <v>125</v>
      </c>
      <c r="L19" s="39" t="s">
        <v>126</v>
      </c>
      <c r="M19" s="39" t="s">
        <v>127</v>
      </c>
      <c r="N19" s="114" t="s">
        <v>128</v>
      </c>
      <c r="O19" s="113" t="s">
        <v>125</v>
      </c>
      <c r="P19" s="39" t="s">
        <v>126</v>
      </c>
      <c r="Q19" s="39" t="s">
        <v>127</v>
      </c>
      <c r="R19" s="114" t="s">
        <v>128</v>
      </c>
      <c r="S19" s="306"/>
      <c r="T19" s="307"/>
    </row>
    <row r="20" spans="2:20" x14ac:dyDescent="0.25">
      <c r="B20" s="167" t="s">
        <v>113</v>
      </c>
      <c r="C20" s="159">
        <v>0</v>
      </c>
      <c r="D20" s="38">
        <v>0</v>
      </c>
      <c r="E20" s="38"/>
      <c r="F20" s="160"/>
      <c r="G20" s="38">
        <v>3</v>
      </c>
      <c r="H20" s="38">
        <v>1</v>
      </c>
      <c r="I20" s="38">
        <v>2</v>
      </c>
      <c r="J20" s="160"/>
      <c r="K20" s="159">
        <v>0</v>
      </c>
      <c r="L20" s="38">
        <v>0</v>
      </c>
      <c r="M20" s="38"/>
      <c r="N20" s="160"/>
      <c r="O20" s="163">
        <f>(C20+G20+K20)/47</f>
        <v>6.3829787234042548E-2</v>
      </c>
      <c r="P20" s="126">
        <f>(D20+H20+L20)/47</f>
        <v>2.1276595744680851E-2</v>
      </c>
      <c r="Q20" s="127">
        <f t="shared" ref="Q20:Q31" si="6">+E20+I20+M20</f>
        <v>2</v>
      </c>
      <c r="R20" s="164">
        <f t="shared" ref="R20:R31" si="7">+F20+J20+N20</f>
        <v>0</v>
      </c>
      <c r="S20" s="203">
        <f>+SUM(C20:N20)</f>
        <v>6</v>
      </c>
      <c r="T20" s="204">
        <f>+S20/47</f>
        <v>0.1276595744680851</v>
      </c>
    </row>
    <row r="21" spans="2:20" x14ac:dyDescent="0.25">
      <c r="B21" s="168" t="s">
        <v>114</v>
      </c>
      <c r="C21" s="161">
        <v>1</v>
      </c>
      <c r="D21" s="41">
        <v>0</v>
      </c>
      <c r="E21" s="41"/>
      <c r="F21" s="162"/>
      <c r="G21" s="41">
        <v>0</v>
      </c>
      <c r="H21" s="41">
        <v>1</v>
      </c>
      <c r="I21" s="41">
        <v>2</v>
      </c>
      <c r="J21" s="162"/>
      <c r="K21" s="161">
        <v>0</v>
      </c>
      <c r="L21" s="41">
        <v>7</v>
      </c>
      <c r="M21" s="41">
        <v>1</v>
      </c>
      <c r="N21" s="162"/>
      <c r="O21" s="163">
        <f>(C21+G21+K21)/47</f>
        <v>2.1276595744680851E-2</v>
      </c>
      <c r="P21" s="126">
        <f>(D21+H21+L21)/47</f>
        <v>0.1702127659574468</v>
      </c>
      <c r="Q21" s="127">
        <f t="shared" si="6"/>
        <v>3</v>
      </c>
      <c r="R21" s="164">
        <f t="shared" si="7"/>
        <v>0</v>
      </c>
      <c r="S21" s="202">
        <f>+SUM(C21:N21)-1-1</f>
        <v>10</v>
      </c>
      <c r="T21" s="204">
        <f t="shared" ref="T21:T31" si="8">+S21/47</f>
        <v>0.21276595744680851</v>
      </c>
    </row>
    <row r="22" spans="2:20" x14ac:dyDescent="0.25">
      <c r="B22" s="167" t="s">
        <v>134</v>
      </c>
      <c r="C22" s="159">
        <v>0</v>
      </c>
      <c r="D22" s="38">
        <v>0</v>
      </c>
      <c r="E22" s="38"/>
      <c r="F22" s="160"/>
      <c r="G22" s="38">
        <v>0</v>
      </c>
      <c r="H22" s="38">
        <v>0</v>
      </c>
      <c r="I22" s="38">
        <v>0</v>
      </c>
      <c r="J22" s="160"/>
      <c r="K22" s="159">
        <v>0</v>
      </c>
      <c r="L22" s="38">
        <v>0</v>
      </c>
      <c r="M22" s="38"/>
      <c r="N22" s="160"/>
      <c r="O22" s="163">
        <f t="shared" ref="O22:P31" si="9">(C22+G22+K22)/47</f>
        <v>0</v>
      </c>
      <c r="P22" s="126">
        <f t="shared" si="9"/>
        <v>0</v>
      </c>
      <c r="Q22" s="127">
        <f t="shared" si="6"/>
        <v>0</v>
      </c>
      <c r="R22" s="164">
        <f t="shared" si="7"/>
        <v>0</v>
      </c>
      <c r="S22" s="202">
        <f t="shared" ref="S22:S31" si="10">+SUM(C22:N22)</f>
        <v>0</v>
      </c>
      <c r="T22" s="204">
        <f t="shared" si="8"/>
        <v>0</v>
      </c>
    </row>
    <row r="23" spans="2:20" x14ac:dyDescent="0.25">
      <c r="B23" s="168" t="s">
        <v>116</v>
      </c>
      <c r="C23" s="161">
        <v>3</v>
      </c>
      <c r="D23" s="41">
        <v>4</v>
      </c>
      <c r="E23" s="41"/>
      <c r="F23" s="162"/>
      <c r="G23" s="41">
        <v>2</v>
      </c>
      <c r="H23" s="41">
        <v>0</v>
      </c>
      <c r="I23" s="41">
        <v>0</v>
      </c>
      <c r="J23" s="162"/>
      <c r="K23" s="161">
        <v>0</v>
      </c>
      <c r="L23" s="41">
        <v>4</v>
      </c>
      <c r="M23" s="41">
        <v>3</v>
      </c>
      <c r="N23" s="162"/>
      <c r="O23" s="163">
        <f t="shared" si="9"/>
        <v>0.10638297872340426</v>
      </c>
      <c r="P23" s="126">
        <f t="shared" si="9"/>
        <v>0.1702127659574468</v>
      </c>
      <c r="Q23" s="127">
        <f t="shared" si="6"/>
        <v>3</v>
      </c>
      <c r="R23" s="164">
        <f t="shared" si="7"/>
        <v>0</v>
      </c>
      <c r="S23" s="202">
        <f>+SUM(C23:N23)-1</f>
        <v>15</v>
      </c>
      <c r="T23" s="204">
        <f t="shared" si="8"/>
        <v>0.31914893617021278</v>
      </c>
    </row>
    <row r="24" spans="2:20" x14ac:dyDescent="0.25">
      <c r="B24" s="167" t="s">
        <v>117</v>
      </c>
      <c r="C24" s="159">
        <v>0</v>
      </c>
      <c r="D24" s="38">
        <v>0</v>
      </c>
      <c r="E24" s="38"/>
      <c r="F24" s="160"/>
      <c r="G24" s="38">
        <v>0</v>
      </c>
      <c r="H24" s="38">
        <v>0</v>
      </c>
      <c r="I24" s="38">
        <v>0</v>
      </c>
      <c r="J24" s="160"/>
      <c r="K24" s="159">
        <v>0</v>
      </c>
      <c r="L24" s="38">
        <v>1</v>
      </c>
      <c r="M24" s="38"/>
      <c r="N24" s="160"/>
      <c r="O24" s="163">
        <f t="shared" si="9"/>
        <v>0</v>
      </c>
      <c r="P24" s="126">
        <f t="shared" si="9"/>
        <v>2.1276595744680851E-2</v>
      </c>
      <c r="Q24" s="127">
        <f t="shared" si="6"/>
        <v>0</v>
      </c>
      <c r="R24" s="164">
        <f t="shared" si="7"/>
        <v>0</v>
      </c>
      <c r="S24" s="202">
        <f t="shared" si="10"/>
        <v>1</v>
      </c>
      <c r="T24" s="204">
        <f t="shared" si="8"/>
        <v>2.1276595744680851E-2</v>
      </c>
    </row>
    <row r="25" spans="2:20" x14ac:dyDescent="0.25">
      <c r="B25" s="168" t="s">
        <v>118</v>
      </c>
      <c r="C25" s="161">
        <v>0</v>
      </c>
      <c r="D25" s="41">
        <v>0</v>
      </c>
      <c r="E25" s="41"/>
      <c r="F25" s="162"/>
      <c r="G25" s="41">
        <v>0</v>
      </c>
      <c r="H25" s="41">
        <v>0</v>
      </c>
      <c r="I25" s="41">
        <v>0</v>
      </c>
      <c r="J25" s="162"/>
      <c r="K25" s="161">
        <v>0</v>
      </c>
      <c r="L25" s="41">
        <v>0</v>
      </c>
      <c r="M25" s="41"/>
      <c r="N25" s="162"/>
      <c r="O25" s="163">
        <f t="shared" si="9"/>
        <v>0</v>
      </c>
      <c r="P25" s="126">
        <f t="shared" si="9"/>
        <v>0</v>
      </c>
      <c r="Q25" s="127">
        <f t="shared" si="6"/>
        <v>0</v>
      </c>
      <c r="R25" s="164">
        <f t="shared" si="7"/>
        <v>0</v>
      </c>
      <c r="S25" s="202">
        <f t="shared" si="10"/>
        <v>0</v>
      </c>
      <c r="T25" s="204">
        <f t="shared" si="8"/>
        <v>0</v>
      </c>
    </row>
    <row r="26" spans="2:20" x14ac:dyDescent="0.25">
      <c r="B26" s="167" t="s">
        <v>119</v>
      </c>
      <c r="C26" s="159">
        <v>1</v>
      </c>
      <c r="D26" s="38">
        <v>2</v>
      </c>
      <c r="E26" s="38"/>
      <c r="F26" s="160"/>
      <c r="G26" s="38">
        <v>9</v>
      </c>
      <c r="H26" s="38">
        <v>3</v>
      </c>
      <c r="I26" s="38">
        <v>9</v>
      </c>
      <c r="J26" s="160"/>
      <c r="K26" s="159">
        <v>0</v>
      </c>
      <c r="L26" s="38">
        <v>4</v>
      </c>
      <c r="M26" s="38">
        <v>1</v>
      </c>
      <c r="N26" s="160"/>
      <c r="O26" s="163">
        <f t="shared" si="9"/>
        <v>0.21276595744680851</v>
      </c>
      <c r="P26" s="126">
        <f t="shared" si="9"/>
        <v>0.19148936170212766</v>
      </c>
      <c r="Q26" s="127">
        <f t="shared" si="6"/>
        <v>10</v>
      </c>
      <c r="R26" s="164">
        <f t="shared" si="7"/>
        <v>0</v>
      </c>
      <c r="S26" s="202">
        <f>+SUM(C26:N26)-5</f>
        <v>24</v>
      </c>
      <c r="T26" s="204">
        <f t="shared" si="8"/>
        <v>0.51063829787234039</v>
      </c>
    </row>
    <row r="27" spans="2:20" x14ac:dyDescent="0.25">
      <c r="B27" s="168" t="s">
        <v>120</v>
      </c>
      <c r="C27" s="161">
        <v>0</v>
      </c>
      <c r="D27" s="41">
        <v>0</v>
      </c>
      <c r="E27" s="41"/>
      <c r="F27" s="162"/>
      <c r="G27" s="41">
        <v>0</v>
      </c>
      <c r="H27" s="41">
        <v>0</v>
      </c>
      <c r="I27" s="41">
        <v>0</v>
      </c>
      <c r="J27" s="162"/>
      <c r="K27" s="161">
        <v>0</v>
      </c>
      <c r="L27" s="41">
        <v>3</v>
      </c>
      <c r="M27" s="41"/>
      <c r="N27" s="162"/>
      <c r="O27" s="163">
        <f t="shared" si="9"/>
        <v>0</v>
      </c>
      <c r="P27" s="126">
        <f t="shared" si="9"/>
        <v>6.3829787234042548E-2</v>
      </c>
      <c r="Q27" s="127">
        <f t="shared" si="6"/>
        <v>0</v>
      </c>
      <c r="R27" s="164">
        <f t="shared" si="7"/>
        <v>0</v>
      </c>
      <c r="S27" s="202">
        <f t="shared" si="10"/>
        <v>3</v>
      </c>
      <c r="T27" s="204">
        <f t="shared" si="8"/>
        <v>6.3829787234042548E-2</v>
      </c>
    </row>
    <row r="28" spans="2:20" x14ac:dyDescent="0.25">
      <c r="B28" s="167" t="s">
        <v>121</v>
      </c>
      <c r="C28" s="159">
        <v>0</v>
      </c>
      <c r="D28" s="38">
        <v>0</v>
      </c>
      <c r="E28" s="38">
        <v>1</v>
      </c>
      <c r="F28" s="160"/>
      <c r="G28" s="38">
        <v>0</v>
      </c>
      <c r="H28" s="38">
        <v>0</v>
      </c>
      <c r="I28" s="38">
        <v>0</v>
      </c>
      <c r="J28" s="160"/>
      <c r="K28" s="159">
        <v>0</v>
      </c>
      <c r="L28" s="38">
        <v>1</v>
      </c>
      <c r="M28" s="38">
        <v>0</v>
      </c>
      <c r="N28" s="160"/>
      <c r="O28" s="163">
        <f t="shared" si="9"/>
        <v>0</v>
      </c>
      <c r="P28" s="126">
        <f t="shared" si="9"/>
        <v>2.1276595744680851E-2</v>
      </c>
      <c r="Q28" s="127">
        <f t="shared" si="6"/>
        <v>1</v>
      </c>
      <c r="R28" s="164">
        <f t="shared" si="7"/>
        <v>0</v>
      </c>
      <c r="S28" s="202">
        <f t="shared" si="10"/>
        <v>2</v>
      </c>
      <c r="T28" s="204">
        <f t="shared" si="8"/>
        <v>4.2553191489361701E-2</v>
      </c>
    </row>
    <row r="29" spans="2:20" x14ac:dyDescent="0.25">
      <c r="B29" s="168" t="s">
        <v>122</v>
      </c>
      <c r="C29" s="161">
        <v>0</v>
      </c>
      <c r="D29" s="41">
        <v>4</v>
      </c>
      <c r="E29" s="41"/>
      <c r="F29" s="162"/>
      <c r="G29" s="41">
        <v>0</v>
      </c>
      <c r="H29" s="41">
        <v>0</v>
      </c>
      <c r="I29" s="41">
        <v>0</v>
      </c>
      <c r="J29" s="162"/>
      <c r="K29" s="161">
        <v>0</v>
      </c>
      <c r="L29" s="41">
        <v>0</v>
      </c>
      <c r="M29" s="41"/>
      <c r="N29" s="162"/>
      <c r="O29" s="163">
        <f t="shared" si="9"/>
        <v>0</v>
      </c>
      <c r="P29" s="126">
        <f t="shared" si="9"/>
        <v>8.5106382978723402E-2</v>
      </c>
      <c r="Q29" s="127">
        <f t="shared" si="6"/>
        <v>0</v>
      </c>
      <c r="R29" s="164">
        <f t="shared" si="7"/>
        <v>0</v>
      </c>
      <c r="S29" s="202">
        <f t="shared" si="10"/>
        <v>4</v>
      </c>
      <c r="T29" s="204">
        <f t="shared" si="8"/>
        <v>8.5106382978723402E-2</v>
      </c>
    </row>
    <row r="30" spans="2:20" x14ac:dyDescent="0.25">
      <c r="B30" s="167" t="s">
        <v>135</v>
      </c>
      <c r="C30" s="159">
        <v>0</v>
      </c>
      <c r="D30" s="38">
        <v>2</v>
      </c>
      <c r="E30" s="38"/>
      <c r="F30" s="160"/>
      <c r="G30" s="38">
        <v>0</v>
      </c>
      <c r="H30" s="38">
        <v>0</v>
      </c>
      <c r="I30" s="38">
        <v>3</v>
      </c>
      <c r="J30" s="160"/>
      <c r="K30" s="159">
        <v>0</v>
      </c>
      <c r="L30" s="38">
        <v>9</v>
      </c>
      <c r="M30" s="38">
        <v>3</v>
      </c>
      <c r="N30" s="160"/>
      <c r="O30" s="163">
        <f t="shared" si="9"/>
        <v>0</v>
      </c>
      <c r="P30" s="126">
        <f t="shared" si="9"/>
        <v>0.23404255319148937</v>
      </c>
      <c r="Q30" s="127">
        <f t="shared" si="6"/>
        <v>6</v>
      </c>
      <c r="R30" s="164">
        <f t="shared" si="7"/>
        <v>0</v>
      </c>
      <c r="S30" s="202">
        <f t="shared" si="10"/>
        <v>17</v>
      </c>
      <c r="T30" s="204">
        <f t="shared" si="8"/>
        <v>0.36170212765957449</v>
      </c>
    </row>
    <row r="31" spans="2:20" x14ac:dyDescent="0.25">
      <c r="B31" s="168" t="s">
        <v>123</v>
      </c>
      <c r="C31" s="161">
        <v>0</v>
      </c>
      <c r="D31" s="41">
        <v>0</v>
      </c>
      <c r="E31" s="41"/>
      <c r="F31" s="162"/>
      <c r="G31" s="41">
        <v>0</v>
      </c>
      <c r="H31" s="41">
        <v>5</v>
      </c>
      <c r="I31" s="41">
        <v>4</v>
      </c>
      <c r="J31" s="162"/>
      <c r="K31" s="161">
        <v>0</v>
      </c>
      <c r="L31" s="41">
        <v>6</v>
      </c>
      <c r="M31" s="41">
        <v>1</v>
      </c>
      <c r="N31" s="162"/>
      <c r="O31" s="163">
        <f t="shared" si="9"/>
        <v>0</v>
      </c>
      <c r="P31" s="126">
        <f t="shared" si="9"/>
        <v>0.23404255319148937</v>
      </c>
      <c r="Q31" s="127">
        <f t="shared" si="6"/>
        <v>5</v>
      </c>
      <c r="R31" s="164">
        <f t="shared" si="7"/>
        <v>0</v>
      </c>
      <c r="S31" s="202">
        <f t="shared" si="10"/>
        <v>16</v>
      </c>
      <c r="T31" s="204">
        <f t="shared" si="8"/>
        <v>0.34042553191489361</v>
      </c>
    </row>
    <row r="32" spans="2:20" ht="15.75" thickBot="1" x14ac:dyDescent="0.3">
      <c r="B32" s="112" t="s">
        <v>132</v>
      </c>
      <c r="C32" s="115">
        <f t="shared" ref="C32:S32" si="11">SUM(C20:C31)</f>
        <v>5</v>
      </c>
      <c r="D32" s="116">
        <f t="shared" si="11"/>
        <v>12</v>
      </c>
      <c r="E32" s="116">
        <f t="shared" si="11"/>
        <v>1</v>
      </c>
      <c r="F32" s="117">
        <f t="shared" si="11"/>
        <v>0</v>
      </c>
      <c r="G32" s="115">
        <f t="shared" si="11"/>
        <v>14</v>
      </c>
      <c r="H32" s="116">
        <f t="shared" si="11"/>
        <v>10</v>
      </c>
      <c r="I32" s="116">
        <f t="shared" si="11"/>
        <v>20</v>
      </c>
      <c r="J32" s="117">
        <f t="shared" si="11"/>
        <v>0</v>
      </c>
      <c r="K32" s="115">
        <f t="shared" si="11"/>
        <v>0</v>
      </c>
      <c r="L32" s="116">
        <f t="shared" si="11"/>
        <v>35</v>
      </c>
      <c r="M32" s="116">
        <f t="shared" si="11"/>
        <v>9</v>
      </c>
      <c r="N32" s="117">
        <f t="shared" si="11"/>
        <v>0</v>
      </c>
      <c r="O32" s="165">
        <f t="shared" si="11"/>
        <v>0.4042553191489362</v>
      </c>
      <c r="P32" s="116">
        <f t="shared" si="11"/>
        <v>1.2127659574468086</v>
      </c>
      <c r="Q32" s="116">
        <f t="shared" si="11"/>
        <v>30</v>
      </c>
      <c r="R32" s="117">
        <f t="shared" si="11"/>
        <v>0</v>
      </c>
      <c r="S32" s="117">
        <f t="shared" si="11"/>
        <v>98</v>
      </c>
      <c r="T32" s="205"/>
    </row>
    <row r="36" spans="2:16" ht="15.75" thickBot="1" x14ac:dyDescent="0.3">
      <c r="B36" s="149" t="s">
        <v>308</v>
      </c>
      <c r="C36" s="150"/>
      <c r="D36" s="150"/>
      <c r="E36" s="150"/>
      <c r="F36" s="150"/>
      <c r="G36" s="150"/>
      <c r="H36" s="150"/>
      <c r="I36" s="150"/>
      <c r="J36" s="150"/>
      <c r="K36" s="150"/>
      <c r="L36" s="150"/>
      <c r="M36" s="150"/>
    </row>
    <row r="37" spans="2:16" ht="15.75" thickBot="1" x14ac:dyDescent="0.3">
      <c r="B37" s="184" t="s">
        <v>287</v>
      </c>
      <c r="C37" s="185"/>
      <c r="D37" s="185"/>
      <c r="E37" s="186" t="s">
        <v>290</v>
      </c>
      <c r="F37" s="187"/>
      <c r="G37" s="188"/>
      <c r="H37" s="186" t="s">
        <v>288</v>
      </c>
      <c r="I37" s="187"/>
      <c r="J37" s="188"/>
      <c r="K37" s="189" t="s">
        <v>289</v>
      </c>
      <c r="L37" s="189"/>
      <c r="M37" s="190"/>
    </row>
    <row r="38" spans="2:16" ht="18" x14ac:dyDescent="0.25">
      <c r="B38" s="146" t="s">
        <v>294</v>
      </c>
      <c r="C38" s="147">
        <v>2025</v>
      </c>
      <c r="D38" s="148" t="s">
        <v>131</v>
      </c>
      <c r="E38" s="146" t="s">
        <v>294</v>
      </c>
      <c r="F38" s="147">
        <v>2025</v>
      </c>
      <c r="G38" s="148" t="s">
        <v>131</v>
      </c>
      <c r="H38" s="146" t="s">
        <v>294</v>
      </c>
      <c r="I38" s="147">
        <v>2025</v>
      </c>
      <c r="J38" s="148" t="s">
        <v>131</v>
      </c>
      <c r="K38" s="146" t="s">
        <v>294</v>
      </c>
      <c r="L38" s="147">
        <v>2025</v>
      </c>
      <c r="M38" s="148" t="s">
        <v>131</v>
      </c>
    </row>
    <row r="39" spans="2:16" ht="15.75" thickBot="1" x14ac:dyDescent="0.3">
      <c r="B39" s="138">
        <v>12</v>
      </c>
      <c r="C39" s="143">
        <v>61</v>
      </c>
      <c r="D39" s="157">
        <f>((B39/C39)-1)*100</f>
        <v>-80.327868852459019</v>
      </c>
      <c r="E39" s="138">
        <v>39</v>
      </c>
      <c r="F39" s="143">
        <v>61</v>
      </c>
      <c r="G39" s="139">
        <f>((E39/F39)-1)*100</f>
        <v>-36.065573770491795</v>
      </c>
      <c r="H39" s="138">
        <v>60</v>
      </c>
      <c r="I39" s="143">
        <v>61</v>
      </c>
      <c r="J39" s="139">
        <f>((H39/I39)-1)*100</f>
        <v>-1.6393442622950838</v>
      </c>
      <c r="K39" s="138"/>
      <c r="L39" s="143">
        <v>61</v>
      </c>
      <c r="M39" s="139">
        <f>((K39/L39)-1)*100</f>
        <v>-100</v>
      </c>
    </row>
    <row r="42" spans="2:16" ht="15.75" thickBot="1" x14ac:dyDescent="0.3">
      <c r="B42" s="149" t="s">
        <v>303</v>
      </c>
      <c r="C42" s="150"/>
      <c r="D42" s="150"/>
      <c r="E42" s="150"/>
      <c r="F42" s="150"/>
      <c r="G42" s="150"/>
      <c r="H42" s="150"/>
      <c r="I42" s="150"/>
      <c r="J42" s="150"/>
      <c r="K42" s="150"/>
      <c r="L42" s="150"/>
      <c r="M42" s="150"/>
    </row>
    <row r="43" spans="2:16" ht="15.75" thickBot="1" x14ac:dyDescent="0.3">
      <c r="B43" s="184" t="s">
        <v>287</v>
      </c>
      <c r="C43" s="185"/>
      <c r="D43" s="185"/>
      <c r="E43" s="186" t="s">
        <v>290</v>
      </c>
      <c r="F43" s="187"/>
      <c r="G43" s="188"/>
      <c r="H43" s="186" t="s">
        <v>288</v>
      </c>
      <c r="I43" s="187"/>
      <c r="J43" s="188"/>
      <c r="K43" s="189" t="s">
        <v>289</v>
      </c>
      <c r="L43" s="189"/>
      <c r="M43" s="190"/>
      <c r="N43" s="189" t="s">
        <v>312</v>
      </c>
      <c r="O43" s="189"/>
      <c r="P43" s="190"/>
    </row>
    <row r="44" spans="2:16" ht="18" x14ac:dyDescent="0.25">
      <c r="B44" s="146" t="s">
        <v>294</v>
      </c>
      <c r="C44" s="147">
        <v>2025</v>
      </c>
      <c r="D44" s="148" t="s">
        <v>131</v>
      </c>
      <c r="E44" s="146" t="s">
        <v>294</v>
      </c>
      <c r="F44" s="147">
        <v>2025</v>
      </c>
      <c r="G44" s="148" t="s">
        <v>131</v>
      </c>
      <c r="H44" s="146" t="s">
        <v>294</v>
      </c>
      <c r="I44" s="147">
        <v>2025</v>
      </c>
      <c r="J44" s="148" t="s">
        <v>131</v>
      </c>
      <c r="K44" s="146" t="s">
        <v>294</v>
      </c>
      <c r="L44" s="147">
        <v>2025</v>
      </c>
      <c r="M44" s="148" t="s">
        <v>131</v>
      </c>
      <c r="N44" s="146" t="s">
        <v>294</v>
      </c>
      <c r="O44" s="147">
        <v>2025</v>
      </c>
      <c r="P44" s="148" t="s">
        <v>131</v>
      </c>
    </row>
    <row r="45" spans="2:16" ht="15.75" thickBot="1" x14ac:dyDescent="0.3">
      <c r="B45" s="138">
        <v>1642</v>
      </c>
      <c r="C45" s="143">
        <v>23578.85</v>
      </c>
      <c r="D45" s="157">
        <f>((B45/C45)-1)*100</f>
        <v>-93.036131957241338</v>
      </c>
      <c r="E45" s="138">
        <f>5600+660</f>
        <v>6260</v>
      </c>
      <c r="F45" s="143">
        <v>23578.85</v>
      </c>
      <c r="G45" s="139">
        <f>((E45/F45)-1)*100</f>
        <v>-73.450783223100373</v>
      </c>
      <c r="H45" s="138">
        <f>1190</f>
        <v>1190</v>
      </c>
      <c r="I45" s="143">
        <v>23578.85</v>
      </c>
      <c r="J45" s="139">
        <f>((H45/I45)-1)*100</f>
        <v>-94.953104159023866</v>
      </c>
      <c r="K45" s="138"/>
      <c r="L45" s="143">
        <v>23578.85</v>
      </c>
      <c r="M45" s="139">
        <f>((K45/L45)-1)*100</f>
        <v>-100</v>
      </c>
      <c r="N45" s="138">
        <f>+B45+E45+H45</f>
        <v>9092</v>
      </c>
      <c r="O45" s="143">
        <v>23578.85</v>
      </c>
      <c r="P45" s="139">
        <f>((N45/O45)-1)*100</f>
        <v>-61.440019339365584</v>
      </c>
    </row>
    <row r="46" spans="2:16" x14ac:dyDescent="0.25">
      <c r="C46"/>
    </row>
    <row r="48" spans="2:16" ht="15.75" thickBot="1" x14ac:dyDescent="0.3">
      <c r="B48" s="149" t="s">
        <v>309</v>
      </c>
      <c r="C48" s="150"/>
      <c r="D48" s="150"/>
      <c r="E48" s="150"/>
      <c r="F48" s="150"/>
      <c r="G48" s="150"/>
      <c r="H48" s="150"/>
      <c r="I48" s="150"/>
      <c r="J48" s="150"/>
      <c r="K48" s="150"/>
      <c r="L48" s="150"/>
      <c r="M48" s="150"/>
      <c r="N48" s="305" t="s">
        <v>311</v>
      </c>
      <c r="O48" s="305"/>
      <c r="P48" s="305"/>
    </row>
    <row r="49" spans="2:16" ht="15.75" thickBot="1" x14ac:dyDescent="0.3">
      <c r="B49" s="184" t="s">
        <v>287</v>
      </c>
      <c r="C49" s="185"/>
      <c r="D49" s="185"/>
      <c r="E49" s="186" t="s">
        <v>290</v>
      </c>
      <c r="F49" s="187"/>
      <c r="G49" s="188"/>
      <c r="H49" s="186" t="s">
        <v>288</v>
      </c>
      <c r="I49" s="187"/>
      <c r="J49" s="188"/>
      <c r="K49" s="189" t="s">
        <v>289</v>
      </c>
      <c r="L49" s="189"/>
      <c r="M49" s="190"/>
      <c r="N49" s="305"/>
      <c r="O49" s="305"/>
      <c r="P49" s="305"/>
    </row>
    <row r="50" spans="2:16" ht="18" x14ac:dyDescent="0.25">
      <c r="B50" s="146" t="s">
        <v>294</v>
      </c>
      <c r="C50" s="147">
        <v>2025</v>
      </c>
      <c r="D50" s="148" t="s">
        <v>131</v>
      </c>
      <c r="E50" s="146" t="s">
        <v>294</v>
      </c>
      <c r="F50" s="147">
        <v>2025</v>
      </c>
      <c r="G50" s="148" t="s">
        <v>131</v>
      </c>
      <c r="H50" s="146" t="s">
        <v>294</v>
      </c>
      <c r="I50" s="147">
        <v>2025</v>
      </c>
      <c r="J50" s="148" t="s">
        <v>131</v>
      </c>
      <c r="K50" s="146" t="s">
        <v>294</v>
      </c>
      <c r="L50" s="147">
        <v>2025</v>
      </c>
      <c r="M50" s="148" t="s">
        <v>131</v>
      </c>
      <c r="N50" s="305"/>
      <c r="O50" s="305"/>
      <c r="P50" s="305"/>
    </row>
    <row r="51" spans="2:16" ht="15.75" thickBot="1" x14ac:dyDescent="0.3">
      <c r="B51" s="138">
        <v>14</v>
      </c>
      <c r="C51" s="143">
        <v>60</v>
      </c>
      <c r="D51" s="157">
        <f>((B51/C51)-1)*100</f>
        <v>-76.666666666666657</v>
      </c>
      <c r="E51" s="138">
        <v>10</v>
      </c>
      <c r="F51" s="143">
        <v>60</v>
      </c>
      <c r="G51" s="139">
        <f>((E51/F51)-1)*100</f>
        <v>-83.333333333333343</v>
      </c>
      <c r="H51" s="138">
        <v>20</v>
      </c>
      <c r="I51" s="143">
        <v>60</v>
      </c>
      <c r="J51" s="139">
        <f>((H51/I51)-1)*100</f>
        <v>-66.666666666666671</v>
      </c>
      <c r="K51" s="138"/>
      <c r="L51" s="143">
        <v>60</v>
      </c>
      <c r="M51" s="139">
        <f>((K51/L51)-1)*100</f>
        <v>-100</v>
      </c>
      <c r="N51" s="206">
        <f>+B51+E51+H51+K51</f>
        <v>44</v>
      </c>
      <c r="O51" s="207">
        <v>60</v>
      </c>
      <c r="P51" s="208">
        <f>((N51/O51)-1)*100</f>
        <v>-26.666666666666671</v>
      </c>
    </row>
    <row r="54" spans="2:16" ht="15.75" thickBot="1" x14ac:dyDescent="0.3">
      <c r="B54" s="279" t="s">
        <v>304</v>
      </c>
      <c r="C54" s="280"/>
      <c r="D54" s="280"/>
      <c r="E54" s="280"/>
      <c r="F54" s="280"/>
      <c r="G54" s="280"/>
      <c r="H54" s="280"/>
      <c r="I54" s="280"/>
      <c r="J54" s="280"/>
      <c r="K54" s="280"/>
      <c r="L54" s="280"/>
      <c r="M54" s="280"/>
    </row>
    <row r="55" spans="2:16" ht="15.75" thickBot="1" x14ac:dyDescent="0.3">
      <c r="B55" s="284" t="s">
        <v>287</v>
      </c>
      <c r="C55" s="285"/>
      <c r="D55" s="285"/>
      <c r="E55" s="286" t="s">
        <v>290</v>
      </c>
      <c r="F55" s="287"/>
      <c r="G55" s="288"/>
      <c r="H55" s="286" t="s">
        <v>288</v>
      </c>
      <c r="I55" s="287"/>
      <c r="J55" s="288"/>
      <c r="K55" s="289" t="s">
        <v>289</v>
      </c>
      <c r="L55" s="289"/>
      <c r="M55" s="290"/>
    </row>
    <row r="56" spans="2:16" ht="36" x14ac:dyDescent="0.25">
      <c r="B56" s="191" t="s">
        <v>305</v>
      </c>
      <c r="C56" s="147" t="s">
        <v>306</v>
      </c>
      <c r="D56" s="148" t="s">
        <v>131</v>
      </c>
      <c r="E56" s="191" t="s">
        <v>305</v>
      </c>
      <c r="F56" s="147" t="s">
        <v>306</v>
      </c>
      <c r="G56" s="148" t="s">
        <v>131</v>
      </c>
      <c r="H56" s="191" t="s">
        <v>305</v>
      </c>
      <c r="I56" s="147" t="s">
        <v>306</v>
      </c>
      <c r="J56" s="148" t="s">
        <v>131</v>
      </c>
      <c r="K56" s="191" t="s">
        <v>305</v>
      </c>
      <c r="L56" s="147" t="s">
        <v>306</v>
      </c>
      <c r="M56" s="148" t="s">
        <v>131</v>
      </c>
    </row>
    <row r="57" spans="2:16" ht="15.75" thickBot="1" x14ac:dyDescent="0.3">
      <c r="B57" s="138">
        <v>8</v>
      </c>
      <c r="C57" s="143">
        <v>23</v>
      </c>
      <c r="D57" s="139">
        <f>+B57/C57</f>
        <v>0.34782608695652173</v>
      </c>
      <c r="E57" s="138">
        <v>4</v>
      </c>
      <c r="F57" s="143">
        <v>22</v>
      </c>
      <c r="G57" s="139">
        <f>+E57/F57</f>
        <v>0.18181818181818182</v>
      </c>
      <c r="H57" s="138">
        <v>6</v>
      </c>
      <c r="I57" s="143">
        <v>22</v>
      </c>
      <c r="J57" s="139">
        <f>+H57/I57</f>
        <v>0.27272727272727271</v>
      </c>
      <c r="K57" s="138">
        <v>0</v>
      </c>
      <c r="L57" s="143"/>
      <c r="M57" s="139" t="e">
        <f>+K57/L57</f>
        <v>#DIV/0!</v>
      </c>
    </row>
    <row r="60" spans="2:16" ht="15.75" thickBot="1" x14ac:dyDescent="0.3">
      <c r="B60" s="144" t="s">
        <v>307</v>
      </c>
      <c r="C60" s="145"/>
      <c r="D60" s="145"/>
      <c r="E60" s="145"/>
      <c r="F60" s="145"/>
      <c r="G60" s="145"/>
      <c r="H60" s="145"/>
      <c r="I60" s="145"/>
      <c r="J60" s="145"/>
      <c r="K60" s="145"/>
      <c r="L60" s="145"/>
      <c r="M60" s="145"/>
    </row>
    <row r="61" spans="2:16" ht="15.75" thickBot="1" x14ac:dyDescent="0.3">
      <c r="B61" s="133" t="s">
        <v>287</v>
      </c>
      <c r="C61" s="134"/>
      <c r="D61" s="134"/>
      <c r="E61" s="140" t="s">
        <v>290</v>
      </c>
      <c r="F61" s="141"/>
      <c r="G61" s="142"/>
      <c r="H61" s="140" t="s">
        <v>288</v>
      </c>
      <c r="I61" s="141"/>
      <c r="J61" s="142"/>
      <c r="K61" s="131" t="s">
        <v>289</v>
      </c>
      <c r="L61" s="131"/>
      <c r="M61" s="132"/>
    </row>
    <row r="62" spans="2:16" ht="45" x14ac:dyDescent="0.25">
      <c r="B62" s="135" t="s">
        <v>285</v>
      </c>
      <c r="C62" s="136" t="s">
        <v>286</v>
      </c>
      <c r="D62" s="137" t="s">
        <v>131</v>
      </c>
      <c r="E62" s="135" t="s">
        <v>285</v>
      </c>
      <c r="F62" s="136" t="s">
        <v>286</v>
      </c>
      <c r="G62" s="137" t="s">
        <v>131</v>
      </c>
      <c r="H62" s="135" t="s">
        <v>285</v>
      </c>
      <c r="I62" s="136" t="s">
        <v>286</v>
      </c>
      <c r="J62" s="137" t="s">
        <v>131</v>
      </c>
      <c r="K62" s="135" t="s">
        <v>285</v>
      </c>
      <c r="L62" s="136" t="s">
        <v>286</v>
      </c>
      <c r="M62" s="137" t="s">
        <v>131</v>
      </c>
    </row>
    <row r="63" spans="2:16" ht="15.75" thickBot="1" x14ac:dyDescent="0.3">
      <c r="B63" s="138">
        <v>14</v>
      </c>
      <c r="C63" s="219">
        <v>36</v>
      </c>
      <c r="D63" s="220">
        <f>+B63/C63</f>
        <v>0.3888888888888889</v>
      </c>
      <c r="E63" s="138">
        <v>10</v>
      </c>
      <c r="F63" s="219">
        <v>24</v>
      </c>
      <c r="G63" s="220">
        <f>+E63/F63</f>
        <v>0.41666666666666669</v>
      </c>
      <c r="H63" s="138">
        <v>20</v>
      </c>
      <c r="I63" s="219">
        <v>23</v>
      </c>
      <c r="J63" s="220">
        <f>+H63/I63</f>
        <v>0.86956521739130432</v>
      </c>
      <c r="K63" s="138"/>
      <c r="L63" s="219"/>
      <c r="M63" s="220" t="e">
        <f>+K63/L63</f>
        <v>#DIV/0!</v>
      </c>
    </row>
  </sheetData>
  <mergeCells count="19">
    <mergeCell ref="K55:M55"/>
    <mergeCell ref="B55:D55"/>
    <mergeCell ref="E55:G55"/>
    <mergeCell ref="H55:J55"/>
    <mergeCell ref="S2:S3"/>
    <mergeCell ref="N48:P50"/>
    <mergeCell ref="S18:T19"/>
    <mergeCell ref="B54:M54"/>
    <mergeCell ref="B18:B19"/>
    <mergeCell ref="C18:F18"/>
    <mergeCell ref="G18:J18"/>
    <mergeCell ref="K18:N18"/>
    <mergeCell ref="O18:R18"/>
    <mergeCell ref="B1:R1"/>
    <mergeCell ref="G2:J2"/>
    <mergeCell ref="C2:F2"/>
    <mergeCell ref="K2:N2"/>
    <mergeCell ref="O2:R2"/>
    <mergeCell ref="B2:B3"/>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0E8D9-5C68-4C57-B4B6-40CD13D05309}">
  <dimension ref="A1:K36"/>
  <sheetViews>
    <sheetView zoomScale="85" zoomScaleNormal="85" workbookViewId="0">
      <selection activeCell="B32" sqref="B32:D32"/>
    </sheetView>
  </sheetViews>
  <sheetFormatPr baseColWidth="10" defaultRowHeight="15" x14ac:dyDescent="0.25"/>
  <cols>
    <col min="1" max="1" width="13.42578125" customWidth="1"/>
    <col min="2" max="2" width="17.5703125" customWidth="1"/>
    <col min="3" max="3" width="17.28515625" bestFit="1" customWidth="1"/>
    <col min="4" max="4" width="12.5703125" customWidth="1"/>
  </cols>
  <sheetData>
    <row r="1" spans="1:11" x14ac:dyDescent="0.25">
      <c r="B1" s="315" t="s">
        <v>129</v>
      </c>
      <c r="C1" s="166"/>
      <c r="D1" s="297" t="s">
        <v>130</v>
      </c>
      <c r="E1" s="313"/>
      <c r="F1" s="313"/>
      <c r="G1" s="314"/>
      <c r="H1" s="297" t="s">
        <v>131</v>
      </c>
      <c r="I1" s="313"/>
      <c r="J1" s="313"/>
      <c r="K1" s="314"/>
    </row>
    <row r="2" spans="1:11" x14ac:dyDescent="0.25">
      <c r="B2" s="316" t="s">
        <v>129</v>
      </c>
      <c r="C2" s="101"/>
      <c r="D2" s="39" t="s">
        <v>125</v>
      </c>
      <c r="E2" s="39" t="s">
        <v>126</v>
      </c>
      <c r="F2" s="39" t="s">
        <v>127</v>
      </c>
      <c r="G2" s="39" t="s">
        <v>128</v>
      </c>
      <c r="H2" s="39" t="s">
        <v>125</v>
      </c>
      <c r="I2" s="39" t="s">
        <v>126</v>
      </c>
      <c r="J2" s="39" t="s">
        <v>127</v>
      </c>
      <c r="K2" s="39" t="s">
        <v>128</v>
      </c>
    </row>
    <row r="3" spans="1:11" x14ac:dyDescent="0.25">
      <c r="B3" s="175" t="s">
        <v>113</v>
      </c>
      <c r="C3" s="37"/>
      <c r="D3" s="38">
        <v>0</v>
      </c>
      <c r="E3" s="38">
        <v>0</v>
      </c>
      <c r="F3" s="38">
        <v>0</v>
      </c>
      <c r="G3" s="38"/>
      <c r="H3" s="43" t="e">
        <f>+ROUND(D3/D13,2)</f>
        <v>#DIV/0!</v>
      </c>
      <c r="I3" s="43" t="e">
        <f>+ROUND(E3/E13,2)</f>
        <v>#DIV/0!</v>
      </c>
      <c r="J3" s="43">
        <f>+ROUND(F3/F13,2)</f>
        <v>0</v>
      </c>
      <c r="K3" s="43" t="e">
        <f>+ROUND(G3/G13,2)</f>
        <v>#DIV/0!</v>
      </c>
    </row>
    <row r="4" spans="1:11" x14ac:dyDescent="0.25">
      <c r="B4" s="176" t="s">
        <v>114</v>
      </c>
      <c r="C4" s="40"/>
      <c r="D4" s="41">
        <v>0</v>
      </c>
      <c r="E4" s="41">
        <v>0</v>
      </c>
      <c r="F4" s="41">
        <v>6</v>
      </c>
      <c r="G4" s="41"/>
      <c r="H4" s="44" t="e">
        <f>+ROUND(D4/D13,2)</f>
        <v>#DIV/0!</v>
      </c>
      <c r="I4" s="44" t="e">
        <f>+ROUND(E4/E13,2)</f>
        <v>#DIV/0!</v>
      </c>
      <c r="J4" s="44">
        <f>+ROUND(F4/F13,2)</f>
        <v>0.25</v>
      </c>
      <c r="K4" s="44" t="e">
        <f>+ROUND(G4/G13,2)</f>
        <v>#DIV/0!</v>
      </c>
    </row>
    <row r="5" spans="1:11" x14ac:dyDescent="0.25">
      <c r="B5" s="175" t="s">
        <v>115</v>
      </c>
      <c r="C5" s="37"/>
      <c r="D5" s="38">
        <v>0</v>
      </c>
      <c r="E5" s="38">
        <v>0</v>
      </c>
      <c r="F5" s="38">
        <v>0</v>
      </c>
      <c r="G5" s="38"/>
      <c r="H5" s="43" t="e">
        <f>+ROUND(D5/D13,2)</f>
        <v>#DIV/0!</v>
      </c>
      <c r="I5" s="43" t="e">
        <f>+ROUND(E5/E13,2)</f>
        <v>#DIV/0!</v>
      </c>
      <c r="J5" s="43">
        <f>+ROUND(F5/F13,2)</f>
        <v>0</v>
      </c>
      <c r="K5" s="43" t="e">
        <f>+ROUND(G5/G13,2)</f>
        <v>#DIV/0!</v>
      </c>
    </row>
    <row r="6" spans="1:11" x14ac:dyDescent="0.25">
      <c r="B6" s="176" t="s">
        <v>116</v>
      </c>
      <c r="C6" s="40"/>
      <c r="D6" s="41">
        <v>0</v>
      </c>
      <c r="E6" s="41">
        <v>0</v>
      </c>
      <c r="F6" s="41">
        <v>0</v>
      </c>
      <c r="G6" s="41"/>
      <c r="H6" s="44" t="e">
        <f>+ROUND(D6/D13,2)</f>
        <v>#DIV/0!</v>
      </c>
      <c r="I6" s="44" t="e">
        <f>+ROUND(E6/E13,2)</f>
        <v>#DIV/0!</v>
      </c>
      <c r="J6" s="44">
        <f>+ROUND(F6/F13,2)</f>
        <v>0</v>
      </c>
      <c r="K6" s="44" t="e">
        <f>+ROUND(G6/G13,2)</f>
        <v>#DIV/0!</v>
      </c>
    </row>
    <row r="7" spans="1:11" x14ac:dyDescent="0.25">
      <c r="B7" s="175" t="s">
        <v>117</v>
      </c>
      <c r="C7" s="37"/>
      <c r="D7" s="38">
        <v>0</v>
      </c>
      <c r="E7" s="38">
        <v>0</v>
      </c>
      <c r="F7" s="38">
        <v>0</v>
      </c>
      <c r="G7" s="38"/>
      <c r="H7" s="43" t="e">
        <f>+ROUND(D7/D13,2)</f>
        <v>#DIV/0!</v>
      </c>
      <c r="I7" s="43" t="e">
        <f>+ROUND(E7/E13,2)</f>
        <v>#DIV/0!</v>
      </c>
      <c r="J7" s="43">
        <f>+ROUND(F7/F13,2)</f>
        <v>0</v>
      </c>
      <c r="K7" s="43" t="e">
        <f>+ROUND(G7/G13,2)</f>
        <v>#DIV/0!</v>
      </c>
    </row>
    <row r="8" spans="1:11" x14ac:dyDescent="0.25">
      <c r="B8" s="176" t="s">
        <v>118</v>
      </c>
      <c r="C8" s="40"/>
      <c r="D8" s="41">
        <v>0</v>
      </c>
      <c r="E8" s="41">
        <v>0</v>
      </c>
      <c r="F8" s="41">
        <v>0</v>
      </c>
      <c r="G8" s="41"/>
      <c r="H8" s="44" t="e">
        <f>+ROUND(D8/D13,2)</f>
        <v>#DIV/0!</v>
      </c>
      <c r="I8" s="44" t="e">
        <f>+ROUND(E8/E13,2)</f>
        <v>#DIV/0!</v>
      </c>
      <c r="J8" s="44">
        <f>+ROUND(F8/F13,2)</f>
        <v>0</v>
      </c>
      <c r="K8" s="44" t="e">
        <f>+ROUND(G8/G13,2)</f>
        <v>#DIV/0!</v>
      </c>
    </row>
    <row r="9" spans="1:11" x14ac:dyDescent="0.25">
      <c r="B9" s="175" t="s">
        <v>119</v>
      </c>
      <c r="C9" s="37"/>
      <c r="D9" s="38">
        <v>0</v>
      </c>
      <c r="E9" s="38">
        <v>0</v>
      </c>
      <c r="F9" s="38">
        <v>18</v>
      </c>
      <c r="G9" s="38"/>
      <c r="H9" s="43" t="e">
        <f>+ROUND(D9/D13,2)</f>
        <v>#DIV/0!</v>
      </c>
      <c r="I9" s="43" t="e">
        <f>+ROUND(E9/E13,2)</f>
        <v>#DIV/0!</v>
      </c>
      <c r="J9" s="43">
        <f>+ROUND(F9/F13,2)</f>
        <v>0.75</v>
      </c>
      <c r="K9" s="43" t="e">
        <f>+ROUND(G9/G13,2)</f>
        <v>#DIV/0!</v>
      </c>
    </row>
    <row r="10" spans="1:11" ht="25.5" x14ac:dyDescent="0.25">
      <c r="B10" s="176" t="s">
        <v>120</v>
      </c>
      <c r="C10" s="40"/>
      <c r="D10" s="41">
        <v>0</v>
      </c>
      <c r="E10" s="41">
        <v>0</v>
      </c>
      <c r="F10" s="41">
        <v>0</v>
      </c>
      <c r="G10" s="41"/>
      <c r="H10" s="44" t="e">
        <f>+ROUND(D10/D13,2)</f>
        <v>#DIV/0!</v>
      </c>
      <c r="I10" s="44" t="e">
        <f>+ROUND(E10/E13,2)</f>
        <v>#DIV/0!</v>
      </c>
      <c r="J10" s="44">
        <f>+ROUND(F10/F13,2)</f>
        <v>0</v>
      </c>
      <c r="K10" s="44" t="e">
        <f>+ROUND(G10/G13,2)</f>
        <v>#DIV/0!</v>
      </c>
    </row>
    <row r="11" spans="1:11" ht="25.5" x14ac:dyDescent="0.25">
      <c r="B11" s="176" t="s">
        <v>301</v>
      </c>
      <c r="C11" s="40"/>
      <c r="D11" s="41">
        <v>0</v>
      </c>
      <c r="E11" s="41">
        <v>0</v>
      </c>
      <c r="F11" s="41">
        <v>0</v>
      </c>
      <c r="G11" s="41"/>
      <c r="H11" s="44"/>
      <c r="I11" s="44"/>
      <c r="J11" s="44"/>
      <c r="K11" s="44"/>
    </row>
    <row r="12" spans="1:11" x14ac:dyDescent="0.25">
      <c r="B12" s="176" t="s">
        <v>87</v>
      </c>
      <c r="C12" s="40"/>
      <c r="D12" s="41">
        <v>0</v>
      </c>
      <c r="E12" s="41">
        <v>0</v>
      </c>
      <c r="F12" s="41">
        <v>0</v>
      </c>
      <c r="G12" s="41"/>
      <c r="H12" s="44"/>
      <c r="I12" s="44"/>
      <c r="J12" s="44"/>
      <c r="K12" s="44"/>
    </row>
    <row r="13" spans="1:11" x14ac:dyDescent="0.25">
      <c r="B13" s="177" t="s">
        <v>132</v>
      </c>
      <c r="C13" s="42"/>
      <c r="D13" s="42">
        <f>SUM(D3:D12)</f>
        <v>0</v>
      </c>
      <c r="E13" s="42">
        <f>SUM(E3:E12)</f>
        <v>0</v>
      </c>
      <c r="F13" s="42">
        <f>SUM(F3:F12)</f>
        <v>24</v>
      </c>
      <c r="G13" s="42">
        <f>SUM(G3:G10)</f>
        <v>0</v>
      </c>
      <c r="H13" s="45"/>
      <c r="I13" s="42"/>
      <c r="J13" s="42"/>
      <c r="K13" s="42"/>
    </row>
    <row r="14" spans="1:11" x14ac:dyDescent="0.25">
      <c r="B14" s="178"/>
      <c r="D14" s="20"/>
      <c r="E14" s="20"/>
      <c r="F14" s="20"/>
      <c r="G14" s="20"/>
      <c r="H14" s="20"/>
      <c r="I14" s="20"/>
      <c r="J14" s="20"/>
      <c r="K14" s="20"/>
    </row>
    <row r="15" spans="1:11" x14ac:dyDescent="0.25">
      <c r="B15" s="178"/>
      <c r="D15" s="20"/>
      <c r="E15" s="20"/>
      <c r="F15" s="20"/>
      <c r="G15" s="20"/>
      <c r="H15" s="20"/>
      <c r="I15" s="20"/>
      <c r="J15" s="20"/>
      <c r="K15" s="20"/>
    </row>
    <row r="16" spans="1:11" x14ac:dyDescent="0.25">
      <c r="A16" s="317" t="s">
        <v>302</v>
      </c>
      <c r="B16" s="172" t="s">
        <v>129</v>
      </c>
      <c r="C16" s="166"/>
      <c r="D16" s="102" t="s">
        <v>133</v>
      </c>
      <c r="E16" s="103"/>
      <c r="F16" s="103"/>
      <c r="G16" s="104"/>
      <c r="H16" s="102" t="s">
        <v>131</v>
      </c>
      <c r="I16" s="103"/>
      <c r="J16" s="103"/>
      <c r="K16" s="104"/>
    </row>
    <row r="17" spans="1:11" x14ac:dyDescent="0.25">
      <c r="A17" s="318"/>
      <c r="B17" s="173" t="s">
        <v>129</v>
      </c>
      <c r="C17" s="171" t="s">
        <v>300</v>
      </c>
      <c r="D17" s="39" t="s">
        <v>125</v>
      </c>
      <c r="E17" s="39" t="s">
        <v>126</v>
      </c>
      <c r="F17" s="39" t="s">
        <v>127</v>
      </c>
      <c r="G17" s="39" t="s">
        <v>128</v>
      </c>
      <c r="H17" s="39" t="s">
        <v>125</v>
      </c>
      <c r="I17" s="39" t="s">
        <v>126</v>
      </c>
      <c r="J17" s="39" t="s">
        <v>127</v>
      </c>
      <c r="K17" s="39" t="s">
        <v>128</v>
      </c>
    </row>
    <row r="18" spans="1:11" x14ac:dyDescent="0.25">
      <c r="A18" s="175">
        <v>614</v>
      </c>
      <c r="B18" s="175" t="s">
        <v>113</v>
      </c>
      <c r="C18" s="180">
        <f>2485409.11+1242704.55</f>
        <v>3728113.66</v>
      </c>
      <c r="D18" s="169">
        <v>0</v>
      </c>
      <c r="E18" s="169">
        <v>0</v>
      </c>
      <c r="F18" s="169"/>
      <c r="G18" s="169"/>
      <c r="H18" s="43" t="e">
        <f>+ROUND((C18/D28),2)</f>
        <v>#DIV/0!</v>
      </c>
      <c r="I18" s="43" t="e">
        <f>+ROUND(E18/E28,2)</f>
        <v>#DIV/0!</v>
      </c>
      <c r="J18" s="43" t="e">
        <f>+ROUND(F18/F28,2)</f>
        <v>#DIV/0!</v>
      </c>
      <c r="K18" s="43" t="e">
        <f>+ROUND(G18/G28,2)</f>
        <v>#DIV/0!</v>
      </c>
    </row>
    <row r="19" spans="1:11" x14ac:dyDescent="0.25">
      <c r="A19" s="176">
        <v>614</v>
      </c>
      <c r="B19" s="176" t="s">
        <v>114</v>
      </c>
      <c r="C19" s="181">
        <v>4970818.22</v>
      </c>
      <c r="D19" s="170">
        <v>0</v>
      </c>
      <c r="E19" s="170">
        <v>0</v>
      </c>
      <c r="F19" s="170"/>
      <c r="G19" s="170"/>
      <c r="H19" s="44" t="e">
        <f>+ROUND(D19/D28,2)</f>
        <v>#DIV/0!</v>
      </c>
      <c r="I19" s="44" t="e">
        <f>+ROUND(E19/E28,2)</f>
        <v>#DIV/0!</v>
      </c>
      <c r="J19" s="44" t="e">
        <f>+ROUND(F19/F28,2)</f>
        <v>#DIV/0!</v>
      </c>
      <c r="K19" s="44" t="e">
        <f>+ROUND(G19/G28,2)</f>
        <v>#DIV/0!</v>
      </c>
    </row>
    <row r="20" spans="1:11" x14ac:dyDescent="0.25">
      <c r="A20" s="175">
        <v>614</v>
      </c>
      <c r="B20" s="175" t="s">
        <v>115</v>
      </c>
      <c r="C20" s="182">
        <v>3728113.66</v>
      </c>
      <c r="D20" s="169">
        <v>0</v>
      </c>
      <c r="E20" s="169">
        <v>0</v>
      </c>
      <c r="F20" s="169"/>
      <c r="G20" s="169"/>
      <c r="H20" s="43" t="e">
        <f>+ROUND(D20/D28,2)</f>
        <v>#DIV/0!</v>
      </c>
      <c r="I20" s="43" t="e">
        <f>+ROUND(E20/E28,2)</f>
        <v>#DIV/0!</v>
      </c>
      <c r="J20" s="43" t="e">
        <f>+ROUND(F20/F28,2)</f>
        <v>#DIV/0!</v>
      </c>
      <c r="K20" s="43" t="e">
        <f>+ROUND(G20/G28,2)</f>
        <v>#DIV/0!</v>
      </c>
    </row>
    <row r="21" spans="1:11" x14ac:dyDescent="0.25">
      <c r="A21" s="176">
        <v>612</v>
      </c>
      <c r="B21" s="176" t="s">
        <v>116</v>
      </c>
      <c r="C21" s="181">
        <v>621352.28</v>
      </c>
      <c r="D21" s="170">
        <v>0</v>
      </c>
      <c r="E21" s="170">
        <v>0</v>
      </c>
      <c r="F21" s="170"/>
      <c r="G21" s="170"/>
      <c r="H21" s="44" t="e">
        <f>+ROUND(D21/D28,2)</f>
        <v>#DIV/0!</v>
      </c>
      <c r="I21" s="44" t="e">
        <f>+ROUND(E21/E28,2)</f>
        <v>#DIV/0!</v>
      </c>
      <c r="J21" s="44" t="e">
        <f>+ROUND(F21/F28,2)</f>
        <v>#DIV/0!</v>
      </c>
      <c r="K21" s="44" t="e">
        <f>+ROUND(G21/G28,2)</f>
        <v>#DIV/0!</v>
      </c>
    </row>
    <row r="22" spans="1:11" x14ac:dyDescent="0.25">
      <c r="A22" s="175"/>
      <c r="B22" s="175" t="s">
        <v>117</v>
      </c>
      <c r="C22" s="183">
        <v>0</v>
      </c>
      <c r="D22" s="169">
        <v>0</v>
      </c>
      <c r="E22" s="169">
        <v>0</v>
      </c>
      <c r="F22" s="169"/>
      <c r="G22" s="169"/>
      <c r="H22" s="43" t="e">
        <f>+ROUND(D22/D28,2)</f>
        <v>#DIV/0!</v>
      </c>
      <c r="I22" s="43" t="e">
        <f>+ROUND(E22/E28,2)</f>
        <v>#DIV/0!</v>
      </c>
      <c r="J22" s="43" t="e">
        <f>+ROUND(F22/F28,2)</f>
        <v>#DIV/0!</v>
      </c>
      <c r="K22" s="43" t="e">
        <f>+ROUND(G22/G28,2)</f>
        <v>#DIV/0!</v>
      </c>
    </row>
    <row r="23" spans="1:11" x14ac:dyDescent="0.25">
      <c r="A23" s="176"/>
      <c r="B23" s="176" t="s">
        <v>118</v>
      </c>
      <c r="C23" s="181">
        <v>0</v>
      </c>
      <c r="D23" s="170">
        <v>0</v>
      </c>
      <c r="E23" s="170">
        <v>0</v>
      </c>
      <c r="F23" s="170"/>
      <c r="G23" s="170"/>
      <c r="H23" s="44" t="e">
        <f>+ROUND(D23/D28,2)</f>
        <v>#DIV/0!</v>
      </c>
      <c r="I23" s="44" t="e">
        <f>+ROUND(E23/E28,2)</f>
        <v>#DIV/0!</v>
      </c>
      <c r="J23" s="44" t="e">
        <f>+ROUND(F23/F28,2)</f>
        <v>#DIV/0!</v>
      </c>
      <c r="K23" s="44" t="e">
        <f>+ROUND(G23/G28,2)</f>
        <v>#DIV/0!</v>
      </c>
    </row>
    <row r="24" spans="1:11" x14ac:dyDescent="0.25">
      <c r="A24" s="175">
        <v>615</v>
      </c>
      <c r="B24" s="175" t="s">
        <v>119</v>
      </c>
      <c r="C24" s="183">
        <f>6213522.77+4349465.94+1864056.83+1242704.55+1242704.55</f>
        <v>14912454.640000002</v>
      </c>
      <c r="D24" s="169">
        <v>0</v>
      </c>
      <c r="E24" s="169">
        <v>0</v>
      </c>
      <c r="F24" s="169"/>
      <c r="G24" s="169"/>
      <c r="H24" s="43" t="e">
        <f>+ROUND(D24/D28,2)</f>
        <v>#DIV/0!</v>
      </c>
      <c r="I24" s="43" t="e">
        <f>+ROUND(E24/E28,2)</f>
        <v>#DIV/0!</v>
      </c>
      <c r="J24" s="43" t="e">
        <f>+ROUND(F24/F28,2)</f>
        <v>#DIV/0!</v>
      </c>
      <c r="K24" s="43" t="e">
        <f>+ROUND(G24/G28,2)</f>
        <v>#DIV/0!</v>
      </c>
    </row>
    <row r="25" spans="1:11" ht="25.5" x14ac:dyDescent="0.25">
      <c r="A25" s="176">
        <v>615</v>
      </c>
      <c r="B25" s="176" t="s">
        <v>120</v>
      </c>
      <c r="C25" s="181">
        <v>621352.28</v>
      </c>
      <c r="D25" s="170">
        <v>0</v>
      </c>
      <c r="E25" s="170">
        <v>0</v>
      </c>
      <c r="F25" s="170"/>
      <c r="G25" s="170"/>
      <c r="H25" s="44" t="e">
        <f>+ROUND(D25/D28,2)</f>
        <v>#DIV/0!</v>
      </c>
      <c r="I25" s="44" t="e">
        <f>+ROUND(E25/E28,2)</f>
        <v>#DIV/0!</v>
      </c>
      <c r="J25" s="44" t="e">
        <f>+ROUND(F25/F28,2)</f>
        <v>#DIV/0!</v>
      </c>
      <c r="K25" s="44" t="e">
        <f>+ROUND(G25/G28,2)</f>
        <v>#DIV/0!</v>
      </c>
    </row>
    <row r="26" spans="1:11" ht="25.5" x14ac:dyDescent="0.25">
      <c r="A26" s="175">
        <v>612</v>
      </c>
      <c r="B26" s="175" t="s">
        <v>301</v>
      </c>
      <c r="C26" s="183">
        <v>621352.28</v>
      </c>
      <c r="D26" s="169">
        <v>0</v>
      </c>
      <c r="E26" s="169">
        <v>0</v>
      </c>
      <c r="F26" s="169"/>
      <c r="G26" s="169"/>
      <c r="H26" s="43"/>
      <c r="I26" s="43"/>
      <c r="J26" s="43"/>
      <c r="K26" s="43"/>
    </row>
    <row r="27" spans="1:11" x14ac:dyDescent="0.25">
      <c r="A27" s="176"/>
      <c r="B27" s="176" t="s">
        <v>87</v>
      </c>
      <c r="C27" s="181">
        <v>595990.98</v>
      </c>
      <c r="D27" s="170">
        <v>0</v>
      </c>
      <c r="E27" s="170">
        <v>0</v>
      </c>
      <c r="F27" s="170"/>
      <c r="G27" s="170"/>
      <c r="H27" s="44"/>
      <c r="I27" s="44"/>
      <c r="J27" s="44"/>
      <c r="K27" s="44"/>
    </row>
    <row r="28" spans="1:11" x14ac:dyDescent="0.25">
      <c r="B28" s="174" t="s">
        <v>132</v>
      </c>
      <c r="C28" s="179">
        <f>SUM(C18:C27)</f>
        <v>29799548.000000004</v>
      </c>
      <c r="D28" s="46">
        <f>SUM(D18:D27)</f>
        <v>0</v>
      </c>
      <c r="E28" s="46">
        <f>SUM(E18:E27)</f>
        <v>0</v>
      </c>
      <c r="F28" s="46">
        <f>SUM(F18:F25)</f>
        <v>0</v>
      </c>
      <c r="G28" s="46">
        <f>SUM(G18:G25)</f>
        <v>0</v>
      </c>
      <c r="H28" s="45"/>
      <c r="I28" s="42"/>
      <c r="J28" s="42"/>
      <c r="K28" s="42"/>
    </row>
    <row r="30" spans="1:11" ht="33.75" customHeight="1" x14ac:dyDescent="0.25"/>
    <row r="33" spans="1:4" ht="25.5" x14ac:dyDescent="0.25">
      <c r="B33" s="216" t="s">
        <v>314</v>
      </c>
      <c r="C33" s="216" t="s">
        <v>315</v>
      </c>
      <c r="D33" s="216" t="s">
        <v>131</v>
      </c>
    </row>
    <row r="34" spans="1:4" ht="25.5" x14ac:dyDescent="0.25">
      <c r="A34" s="175" t="s">
        <v>316</v>
      </c>
      <c r="B34" s="38">
        <v>0</v>
      </c>
      <c r="C34" s="38">
        <v>0</v>
      </c>
      <c r="D34" s="217" t="e">
        <f>+C34/B34</f>
        <v>#DIV/0!</v>
      </c>
    </row>
    <row r="35" spans="1:4" ht="25.5" x14ac:dyDescent="0.25">
      <c r="A35" s="176" t="s">
        <v>317</v>
      </c>
      <c r="B35" s="41">
        <v>0</v>
      </c>
      <c r="C35" s="41">
        <v>0</v>
      </c>
      <c r="D35" s="218" t="e">
        <f t="shared" ref="D35:D36" si="0">+C35/B35</f>
        <v>#DIV/0!</v>
      </c>
    </row>
    <row r="36" spans="1:4" ht="25.5" x14ac:dyDescent="0.25">
      <c r="A36" s="175" t="s">
        <v>318</v>
      </c>
      <c r="B36" s="38">
        <v>17</v>
      </c>
      <c r="C36" s="38">
        <v>15</v>
      </c>
      <c r="D36" s="217">
        <f t="shared" si="0"/>
        <v>0.88235294117647056</v>
      </c>
    </row>
  </sheetData>
  <mergeCells count="4">
    <mergeCell ref="D1:G1"/>
    <mergeCell ref="B1:B2"/>
    <mergeCell ref="H1:K1"/>
    <mergeCell ref="A16:A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Matriz</vt:lpstr>
      <vt:lpstr>Indicadores</vt:lpstr>
      <vt:lpstr>DU</vt:lpstr>
      <vt:lpstr>repo</vt:lpstr>
      <vt:lpstr>faism</vt:lpstr>
      <vt:lpstr>Indicadores!Área_de_impresión</vt:lpstr>
      <vt:lpstr>Matriz!Área_de_impresión</vt:lpstr>
      <vt:lpstr>Indicadores!Títulos_a_imprimir</vt:lpstr>
      <vt:lpstr>Matriz!Títulos_a_imprimir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Sistemas 02</dc:creator>
  <cp:lastModifiedBy>HP</cp:lastModifiedBy>
  <cp:lastPrinted>2026-10-01T23:53:05Z</cp:lastPrinted>
  <dcterms:created xsi:type="dcterms:W3CDTF">2022-10-04T14:46:53Z</dcterms:created>
  <dcterms:modified xsi:type="dcterms:W3CDTF">2026-10-09T07:03:58Z</dcterms:modified>
</cp:coreProperties>
</file>